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28800" windowHeight="11835"/>
  </bookViews>
  <sheets>
    <sheet name="404" sheetId="14" r:id="rId1"/>
    <sheet name="TABULKA" sheetId="1" r:id="rId2"/>
  </sheets>
  <definedNames>
    <definedName name="_xlnm._FilterDatabase" localSheetId="0" hidden="1">'404'!$B$5:$C$5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90" i="1" l="1"/>
  <c r="A391" i="1"/>
  <c r="A39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4"/>
  <c r="Q30" i="14"/>
  <c r="N30" i="14"/>
  <c r="K30" i="14"/>
  <c r="H30" i="14"/>
  <c r="E30" i="14"/>
  <c r="T29" i="14"/>
  <c r="Q29" i="14"/>
  <c r="N29" i="14"/>
  <c r="K29" i="14"/>
  <c r="H29" i="14"/>
  <c r="E29" i="14"/>
  <c r="T28" i="14"/>
  <c r="Q28" i="14"/>
  <c r="N28" i="14"/>
  <c r="K28" i="14"/>
  <c r="H28" i="14"/>
  <c r="E28" i="14"/>
  <c r="T27" i="14"/>
  <c r="Q27" i="14"/>
  <c r="N27" i="14"/>
  <c r="K27" i="14"/>
  <c r="H27" i="14"/>
  <c r="E27" i="14"/>
  <c r="T26" i="14"/>
  <c r="Q26" i="14"/>
  <c r="N26" i="14"/>
  <c r="K26" i="14"/>
  <c r="H26" i="14"/>
  <c r="E26" i="14"/>
  <c r="T25" i="14"/>
  <c r="Q25" i="14"/>
  <c r="N25" i="14"/>
  <c r="K25" i="14"/>
  <c r="H25" i="14"/>
  <c r="E25" i="14"/>
  <c r="T24" i="14"/>
  <c r="Q24" i="14"/>
  <c r="N24" i="14"/>
  <c r="K24" i="14"/>
  <c r="H24" i="14"/>
  <c r="E24" i="14"/>
  <c r="T23" i="14"/>
  <c r="Q23" i="14"/>
  <c r="N23" i="14"/>
  <c r="K23" i="14"/>
  <c r="H23" i="14"/>
  <c r="E23" i="14"/>
  <c r="T22" i="14"/>
  <c r="Q22" i="14"/>
  <c r="N22" i="14"/>
  <c r="K22" i="14"/>
  <c r="H22" i="14"/>
  <c r="E22" i="14"/>
  <c r="T21" i="14"/>
  <c r="Q21" i="14"/>
  <c r="N21" i="14"/>
  <c r="K21" i="14"/>
  <c r="H21" i="14"/>
  <c r="E21" i="14"/>
  <c r="T20" i="14"/>
  <c r="Q20" i="14"/>
  <c r="N20" i="14"/>
  <c r="K20" i="14"/>
  <c r="H20" i="14"/>
  <c r="E20" i="14"/>
  <c r="T19" i="14"/>
  <c r="Q19" i="14"/>
  <c r="N19" i="14"/>
  <c r="K19" i="14"/>
  <c r="H19" i="14"/>
  <c r="E19" i="14"/>
  <c r="T18" i="14"/>
  <c r="Q18" i="14"/>
  <c r="N18" i="14"/>
  <c r="K18" i="14"/>
  <c r="H18" i="14"/>
  <c r="E18" i="14"/>
  <c r="T17" i="14"/>
  <c r="Q17" i="14"/>
  <c r="N17" i="14"/>
  <c r="K17" i="14"/>
  <c r="H17" i="14"/>
  <c r="E17" i="14"/>
  <c r="T16" i="14"/>
  <c r="Q16" i="14"/>
  <c r="N16" i="14"/>
  <c r="K16" i="14"/>
  <c r="H16" i="14"/>
  <c r="E16" i="14"/>
  <c r="T15" i="14"/>
  <c r="Q15" i="14"/>
  <c r="N15" i="14"/>
  <c r="K15" i="14"/>
  <c r="H15" i="14"/>
  <c r="E15" i="14"/>
  <c r="T14" i="14"/>
  <c r="Q14" i="14"/>
  <c r="N14" i="14"/>
  <c r="K14" i="14"/>
  <c r="H14" i="14"/>
  <c r="E14" i="14"/>
  <c r="T13" i="14"/>
  <c r="Q13" i="14"/>
  <c r="N13" i="14"/>
  <c r="K13" i="14"/>
  <c r="H13" i="14"/>
  <c r="E13" i="14"/>
  <c r="T12" i="14"/>
  <c r="Q12" i="14"/>
  <c r="N12" i="14"/>
  <c r="K12" i="14"/>
  <c r="H12" i="14"/>
  <c r="E12" i="14"/>
  <c r="T11" i="14"/>
  <c r="Q11" i="14"/>
  <c r="N11" i="14"/>
  <c r="K11" i="14"/>
  <c r="H11" i="14"/>
  <c r="E11" i="14"/>
  <c r="C2" i="14"/>
  <c r="U29" i="14" l="1"/>
  <c r="O29" i="14"/>
  <c r="I29" i="14"/>
  <c r="C29" i="14"/>
  <c r="B28" i="14"/>
  <c r="B27" i="14"/>
  <c r="R26" i="14"/>
  <c r="L26" i="14"/>
  <c r="F26" i="14"/>
  <c r="A26" i="14"/>
  <c r="R25" i="14"/>
  <c r="L25" i="14"/>
  <c r="F25" i="14"/>
  <c r="A25" i="14"/>
  <c r="U22" i="14"/>
  <c r="O22" i="14"/>
  <c r="I22" i="14"/>
  <c r="C22" i="14"/>
  <c r="U21" i="14"/>
  <c r="O21" i="14"/>
  <c r="I21" i="14"/>
  <c r="C21" i="14"/>
  <c r="B20" i="14"/>
  <c r="B19" i="14"/>
  <c r="R18" i="14"/>
  <c r="L18" i="14"/>
  <c r="F18" i="14"/>
  <c r="A18" i="14"/>
  <c r="R17" i="14"/>
  <c r="L17" i="14"/>
  <c r="F17" i="14"/>
  <c r="A17" i="14"/>
  <c r="U14" i="14"/>
  <c r="O14" i="14"/>
  <c r="I14" i="14"/>
  <c r="C14" i="14"/>
  <c r="U13" i="14"/>
  <c r="O13" i="14"/>
  <c r="I13" i="14"/>
  <c r="C13" i="14"/>
  <c r="B12" i="14"/>
  <c r="B11" i="14"/>
  <c r="R30" i="14"/>
  <c r="L30" i="14"/>
  <c r="F30" i="14"/>
  <c r="A30" i="14"/>
  <c r="U28" i="14"/>
  <c r="O28" i="14"/>
  <c r="I28" i="14"/>
  <c r="C28" i="14"/>
  <c r="U27" i="14"/>
  <c r="O27" i="14"/>
  <c r="I27" i="14"/>
  <c r="C27" i="14"/>
  <c r="B26" i="14"/>
  <c r="B25" i="14"/>
  <c r="R24" i="14"/>
  <c r="L24" i="14"/>
  <c r="F24" i="14"/>
  <c r="A24" i="14"/>
  <c r="R23" i="14"/>
  <c r="L23" i="14"/>
  <c r="F23" i="14"/>
  <c r="A23" i="14"/>
  <c r="U20" i="14"/>
  <c r="O20" i="14"/>
  <c r="I20" i="14"/>
  <c r="C20" i="14"/>
  <c r="U19" i="14"/>
  <c r="O19" i="14"/>
  <c r="I19" i="14"/>
  <c r="C19" i="14"/>
  <c r="B18" i="14"/>
  <c r="B17" i="14"/>
  <c r="R16" i="14"/>
  <c r="L16" i="14"/>
  <c r="F16" i="14"/>
  <c r="A16" i="14"/>
  <c r="R15" i="14"/>
  <c r="L15" i="14"/>
  <c r="F15" i="14"/>
  <c r="A15" i="14"/>
  <c r="U12" i="14"/>
  <c r="O12" i="14"/>
  <c r="I12" i="14"/>
  <c r="C12" i="14"/>
  <c r="U11" i="14"/>
  <c r="O11" i="14"/>
  <c r="I11" i="14"/>
  <c r="C11" i="14"/>
  <c r="B30" i="14"/>
  <c r="R29" i="14"/>
  <c r="L29" i="14"/>
  <c r="F29" i="14"/>
  <c r="A29" i="14"/>
  <c r="U26" i="14"/>
  <c r="O26" i="14"/>
  <c r="I26" i="14"/>
  <c r="C26" i="14"/>
  <c r="U25" i="14"/>
  <c r="O25" i="14"/>
  <c r="I25" i="14"/>
  <c r="C25" i="14"/>
  <c r="B24" i="14"/>
  <c r="B23" i="14"/>
  <c r="R22" i="14"/>
  <c r="L22" i="14"/>
  <c r="F22" i="14"/>
  <c r="A22" i="14"/>
  <c r="R21" i="14"/>
  <c r="L21" i="14"/>
  <c r="F21" i="14"/>
  <c r="A21" i="14"/>
  <c r="U18" i="14"/>
  <c r="O18" i="14"/>
  <c r="I18" i="14"/>
  <c r="C18" i="14"/>
  <c r="U17" i="14"/>
  <c r="O17" i="14"/>
  <c r="I17" i="14"/>
  <c r="C17" i="14"/>
  <c r="B16" i="14"/>
  <c r="B15" i="14"/>
  <c r="R14" i="14"/>
  <c r="L14" i="14"/>
  <c r="F14" i="14"/>
  <c r="A14" i="14"/>
  <c r="R13" i="14"/>
  <c r="L13" i="14"/>
  <c r="F13" i="14"/>
  <c r="A13" i="14"/>
  <c r="U30" i="14"/>
  <c r="O30" i="14"/>
  <c r="I30" i="14"/>
  <c r="C30" i="14"/>
  <c r="B29" i="14"/>
  <c r="R28" i="14"/>
  <c r="L28" i="14"/>
  <c r="F28" i="14"/>
  <c r="A28" i="14"/>
  <c r="R27" i="14"/>
  <c r="L27" i="14"/>
  <c r="F27" i="14"/>
  <c r="A27" i="14"/>
  <c r="U24" i="14"/>
  <c r="O24" i="14"/>
  <c r="I24" i="14"/>
  <c r="C24" i="14"/>
  <c r="U23" i="14"/>
  <c r="O23" i="14"/>
  <c r="I23" i="14"/>
  <c r="C23" i="14"/>
  <c r="B22" i="14"/>
  <c r="B21" i="14"/>
  <c r="R20" i="14"/>
  <c r="L20" i="14"/>
  <c r="F20" i="14"/>
  <c r="A20" i="14"/>
  <c r="R19" i="14"/>
  <c r="L19" i="14"/>
  <c r="F19" i="14"/>
  <c r="A19" i="14"/>
  <c r="U16" i="14"/>
  <c r="O16" i="14"/>
  <c r="I16" i="14"/>
  <c r="C16" i="14"/>
  <c r="U15" i="14"/>
  <c r="O15" i="14"/>
  <c r="I15" i="14"/>
  <c r="C15" i="14"/>
  <c r="B14" i="14"/>
  <c r="B13" i="14"/>
  <c r="R12" i="14"/>
  <c r="L12" i="14"/>
  <c r="F12" i="14"/>
  <c r="A12" i="14"/>
  <c r="R11" i="14"/>
  <c r="L11" i="14"/>
  <c r="F11" i="14"/>
  <c r="A11" i="14"/>
  <c r="R31" i="14" l="1"/>
  <c r="V17" i="14"/>
  <c r="W17" i="14" s="1"/>
  <c r="V18" i="14"/>
  <c r="W18" i="14" s="1"/>
  <c r="L31" i="14"/>
  <c r="V15" i="14"/>
  <c r="W15" i="14" s="1"/>
  <c r="V16" i="14"/>
  <c r="W16" i="14" s="1"/>
  <c r="V25" i="14"/>
  <c r="W25" i="14" s="1"/>
  <c r="V26" i="14"/>
  <c r="W26" i="14" s="1"/>
  <c r="U31" i="14"/>
  <c r="V21" i="14"/>
  <c r="W21" i="14" s="1"/>
  <c r="V22" i="14"/>
  <c r="W22" i="14" s="1"/>
  <c r="F31" i="14"/>
  <c r="V30" i="14"/>
  <c r="W30" i="14" s="1"/>
  <c r="O31" i="14"/>
  <c r="V19" i="14"/>
  <c r="W19" i="14" s="1"/>
  <c r="V20" i="14"/>
  <c r="W20" i="14" s="1"/>
  <c r="V23" i="14"/>
  <c r="W23" i="14" s="1"/>
  <c r="V24" i="14"/>
  <c r="W24" i="14" s="1"/>
  <c r="I31" i="14"/>
  <c r="V13" i="14"/>
  <c r="W13" i="14" s="1"/>
  <c r="V14" i="14"/>
  <c r="W14" i="14" s="1"/>
  <c r="V29" i="14"/>
  <c r="W29" i="14" s="1"/>
  <c r="C31" i="14"/>
  <c r="V11" i="14"/>
  <c r="V12" i="14"/>
  <c r="W12" i="14" s="1"/>
  <c r="V27" i="14"/>
  <c r="W27" i="14" s="1"/>
  <c r="V28" i="14"/>
  <c r="W28" i="14" s="1"/>
  <c r="W11" i="14" l="1"/>
  <c r="V31" i="14"/>
  <c r="W31" i="14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<sst xmlns="http://schemas.openxmlformats.org/spreadsheetml/2006/main" count="470" uniqueCount="435">
  <si>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</si>
  <si>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</si>
  <si>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</si>
  <si>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</si>
  <si>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</si>
  <si>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</si>
  <si>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</si>
  <si>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</si>
  <si>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</si>
  <si>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</si>
  <si>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</si>
  <si>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</si>
  <si>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</si>
  <si>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</si>
  <si>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</si>
  <si>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</si>
  <si>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</si>
  <si>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</si>
  <si>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</si>
  <si>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</si>
  <si>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</si>
  <si>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</si>
  <si>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</si>
  <si>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</si>
  <si>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</si>
  <si>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</si>
  <si>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</si>
  <si>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</si>
  <si>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</si>
  <si>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</si>
  <si>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</si>
  <si>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</si>
  <si>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</si>
  <si>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</si>
  <si>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</si>
  <si>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</si>
  <si>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</si>
  <si>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</si>
  <si>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</si>
  <si>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</si>
  <si>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</si>
  <si>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</si>
  <si>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</si>
  <si>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</si>
  <si>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</si>
  <si>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</si>
  <si>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</si>
  <si>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</si>
  <si>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</si>
  <si>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</si>
  <si>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</si>
  <si>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</si>
  <si>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</si>
  <si>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</si>
  <si>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</si>
  <si>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</si>
  <si>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</si>
  <si>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</si>
  <si>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</si>
  <si>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</si>
  <si>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</si>
  <si>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</si>
  <si>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</si>
  <si>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</si>
  <si>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</si>
  <si>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</si>
  <si>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</si>
  <si>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</si>
  <si>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</si>
  <si>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</si>
  <si>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</si>
  <si>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</si>
  <si>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</si>
  <si>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</si>
  <si>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</si>
  <si>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</si>
  <si>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</si>
  <si>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</si>
  <si>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</si>
  <si>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</si>
  <si>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</si>
  <si>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</si>
  <si>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</si>
  <si>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</si>
  <si>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</si>
  <si>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</si>
  <si>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</si>
  <si>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</si>
  <si>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</si>
  <si>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</si>
  <si>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</si>
  <si>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</si>
  <si>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</si>
  <si>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</si>
  <si>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</si>
  <si>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</si>
  <si>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</si>
  <si>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</si>
  <si>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</si>
  <si>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</si>
  <si>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</si>
  <si>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</si>
  <si>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</si>
  <si>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</si>
  <si>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</si>
  <si>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</si>
  <si>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</si>
  <si>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</si>
  <si>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</si>
  <si>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</si>
  <si>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</si>
  <si>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</si>
  <si>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</si>
  <si>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</si>
  <si>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</si>
  <si>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</si>
  <si>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</si>
  <si>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</si>
  <si>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</si>
  <si>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</si>
  <si>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</si>
  <si>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</si>
  <si>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</si>
  <si>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</si>
  <si>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</si>
  <si>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</si>
  <si>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</si>
  <si>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</si>
  <si>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</si>
  <si>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</si>
  <si>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</si>
  <si>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</si>
  <si>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</si>
  <si>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</si>
  <si>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</si>
  <si>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</si>
  <si>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</si>
  <si>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</si>
  <si>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</si>
  <si>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</si>
  <si>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</si>
  <si>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</si>
  <si>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</si>
  <si>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</si>
  <si>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</si>
  <si>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</si>
  <si>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</si>
  <si>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</si>
  <si>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</si>
  <si>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</si>
  <si>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</si>
  <si>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</si>
  <si>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</si>
  <si>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</si>
  <si>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</si>
  <si>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</si>
  <si>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</si>
  <si>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</si>
  <si>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</si>
  <si>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</si>
  <si>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</si>
  <si>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</si>
  <si>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</si>
  <si>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</si>
  <si>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</si>
  <si>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</si>
  <si>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</si>
  <si>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</si>
  <si>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</si>
  <si>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</si>
  <si>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</si>
  <si>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</si>
  <si>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</si>
  <si>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</si>
  <si>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</si>
  <si>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</si>
  <si>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</si>
  <si>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</si>
  <si>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</si>
  <si>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</si>
  <si>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</si>
  <si>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</si>
  <si>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</si>
  <si>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</si>
  <si>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</si>
  <si>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</si>
  <si>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</si>
  <si>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</si>
  <si>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</si>
  <si>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</si>
  <si>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</si>
  <si>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</si>
  <si>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</si>
  <si>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</si>
  <si>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</si>
  <si>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</si>
  <si>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</si>
  <si>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</si>
  <si>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</si>
  <si>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</si>
  <si>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</si>
  <si>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</si>
  <si>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</si>
  <si>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</si>
  <si>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</si>
  <si>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</si>
  <si>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</si>
  <si>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</si>
  <si>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</si>
  <si>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</si>
  <si>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</si>
  <si>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</si>
  <si>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</si>
  <si>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</si>
  <si>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</si>
  <si>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</si>
  <si>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</si>
  <si>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</si>
  <si>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</si>
  <si>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</si>
  <si>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</si>
  <si>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</si>
  <si>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</si>
  <si>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</si>
  <si>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</si>
  <si>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</si>
  <si>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</si>
  <si>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</si>
  <si>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</si>
  <si>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</si>
  <si>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</si>
  <si>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</si>
  <si>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</si>
  <si>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</si>
  <si>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</si>
  <si>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</si>
  <si>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</si>
  <si>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</si>
  <si>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</si>
  <si>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</si>
  <si>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</si>
  <si>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</si>
  <si>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</si>
  <si>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</si>
  <si>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</si>
  <si>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</si>
  <si>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</si>
  <si>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</si>
  <si>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</si>
  <si>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</si>
  <si>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</si>
  <si>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</si>
  <si>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</si>
  <si>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</si>
  <si>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</si>
  <si>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</si>
  <si>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</si>
  <si>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</si>
  <si>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</si>
  <si>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</si>
  <si>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</si>
  <si>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</si>
  <si>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</si>
  <si>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</si>
  <si>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</si>
  <si>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</si>
  <si>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</si>
  <si>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</si>
  <si>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</si>
  <si>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</si>
  <si>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</si>
  <si>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</si>
  <si>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</si>
  <si>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</si>
  <si>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</si>
  <si>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</si>
  <si>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</si>
  <si>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</si>
  <si>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</si>
  <si>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</si>
  <si>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</si>
  <si>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</si>
  <si>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</si>
  <si>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</si>
  <si>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</si>
  <si>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</si>
  <si>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</si>
  <si>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</si>
  <si>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</si>
  <si>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</si>
  <si>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</si>
  <si>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</si>
  <si>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</si>
  <si>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</si>
  <si>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</si>
  <si>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</si>
  <si>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</si>
  <si>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</si>
  <si>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</si>
  <si>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</si>
  <si>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</si>
  <si>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</si>
  <si>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</si>
  <si>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</si>
  <si>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</si>
  <si>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</si>
  <si>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</si>
  <si>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</si>
  <si>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</si>
  <si>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</si>
  <si>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</si>
  <si>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</si>
  <si>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</si>
  <si>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</si>
  <si>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</si>
  <si>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</si>
  <si>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</si>
  <si>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</si>
  <si>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</si>
  <si>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</si>
  <si>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</si>
  <si>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</si>
  <si>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</si>
  <si>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</si>
  <si>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</si>
  <si>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</si>
  <si>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</si>
  <si>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</si>
  <si>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</si>
  <si>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</si>
  <si>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</si>
  <si>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</si>
  <si>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</si>
  <si>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</si>
  <si>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</si>
  <si>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</si>
  <si>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</si>
  <si>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</si>
  <si>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</si>
  <si>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</si>
  <si>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</si>
  <si>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</si>
  <si>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</si>
  <si>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</si>
  <si>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</si>
  <si>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</si>
  <si>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</si>
  <si>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</si>
  <si>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</si>
  <si>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</si>
  <si>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</si>
  <si>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</si>
  <si>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</si>
  <si>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</si>
  <si>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</si>
  <si>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</si>
  <si>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</si>
  <si>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</si>
  <si>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</si>
  <si>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</si>
  <si>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</si>
  <si>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</si>
  <si>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</si>
  <si>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</si>
  <si>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</si>
  <si>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</si>
  <si>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</si>
  <si>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</si>
  <si>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</si>
  <si>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</si>
  <si>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</si>
  <si>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</si>
  <si>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</si>
  <si>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</si>
  <si>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</si>
  <si>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</si>
  <si>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</si>
  <si>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</si>
  <si>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</si>
  <si>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</si>
  <si>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</si>
  <si>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</si>
  <si>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</si>
  <si>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</si>
  <si>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</si>
  <si>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</si>
  <si>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</si>
  <si>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</si>
  <si>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</si>
  <si>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</si>
  <si>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</si>
  <si>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</si>
  <si>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</si>
  <si>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</si>
  <si>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</si>
  <si>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</si>
  <si>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</si>
  <si>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</si>
  <si>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</si>
  <si>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</si>
  <si>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</si>
  <si>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</si>
  <si>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</si>
  <si>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</si>
  <si>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</si>
  <si>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</si>
  <si>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</si>
  <si>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</si>
  <si>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</si>
  <si>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</si>
  <si>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</si>
  <si>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</si>
  <si>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</si>
  <si>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</si>
  <si>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</si>
  <si>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</si>
  <si>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</si>
  <si>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</si>
  <si>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</si>
  <si>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</si>
  <si>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</si>
  <si>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</si>
  <si>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</si>
  <si>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</si>
  <si>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</si>
  <si>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</si>
  <si>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</si>
  <si>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</si>
  <si>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</si>
  <si>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</si>
  <si>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</si>
  <si>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2/F - NÁVRH UCHÁDZAČA NA PLNENIE KRITÉRIÍ  A CENOVÁ TABUĽKA  (zároveň príloha č. 1 Rámcovej zmluvy)</t>
  </si>
  <si>
    <t>Časť č. 6</t>
  </si>
  <si>
    <r>
      <t xml:space="preserve">Uchádzač vyhlasuje, že </t>
    </r>
    <r>
      <rPr>
        <b/>
        <sz val="10"/>
        <rFont val="Calibri"/>
        <family val="2"/>
        <charset val="238"/>
        <scheme val="minor"/>
      </rPr>
      <t xml:space="preserve"> JE / NIE JE</t>
    </r>
    <r>
      <rPr>
        <sz val="10"/>
        <rFont val="Calibri"/>
        <family val="2"/>
        <charset val="238"/>
        <scheme val="minor"/>
      </rPr>
      <t xml:space="preserve"> platiteľom DPH.</t>
    </r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</si>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</sst>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0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7" fillId="0" borderId="6" xfId="0" applyFont="1" applyBorder="1" applyAlignment="1" applyProtection="1">
      <alignment horizontal="center" wrapText="1" shrinkToFit="1"/>
      <protection hidden="1"/>
    </xf>
    <xf numFmtId="0" fontId="17" fillId="4" borderId="7" xfId="0" applyFont="1" applyFill="1" applyBorder="1" applyAlignment="1" applyProtection="1">
      <alignment horizontal="left" inden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5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4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4" fontId="16" fillId="2" borderId="18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</cellXfs>
  <cellStyles count="33">
    <cellStyle name="Normálne" xfId="0" builtinId="0"/>
    <cellStyle name="normálne 2" xfId="1"/>
    <cellStyle name="normálne 2 2" xfId="2"/>
    <cellStyle name="normálne 2 2 2" xfId="4"/>
    <cellStyle name="normálne 2 2 2 2" xfId="13"/>
    <cellStyle name="normálne 2 2 2 3" xfId="20"/>
    <cellStyle name="normálne 2 2 2 4" xfId="25"/>
    <cellStyle name="normálne 2 2 2 5" xfId="30"/>
    <cellStyle name="normálne 2 2 3" xfId="8"/>
    <cellStyle name="normálne 2 2 3 2" xfId="15"/>
    <cellStyle name="normálne 2 2 3 3" xfId="23"/>
    <cellStyle name="normálne 2 2 3 4" xfId="27"/>
    <cellStyle name="normálne 2 2 3 5" xfId="32"/>
    <cellStyle name="normálne 2 2 4" xfId="11"/>
    <cellStyle name="normálne 2 2 5" xfId="17"/>
    <cellStyle name="normálne 2 2 6" xfId="24"/>
    <cellStyle name="normálne 2 2 7" xfId="28"/>
    <cellStyle name="normálne 2 3" xfId="3"/>
    <cellStyle name="normálne 2 3 2" xfId="12"/>
    <cellStyle name="normálne 2 3 3" xfId="19"/>
    <cellStyle name="normálne 2 3 4" xfId="16"/>
    <cellStyle name="normálne 2 3 5" xfId="29"/>
    <cellStyle name="normálne 2 4" xfId="7"/>
    <cellStyle name="normálne 2 4 2" xfId="14"/>
    <cellStyle name="normálne 2 4 3" xfId="22"/>
    <cellStyle name="normálne 2 4 4" xfId="26"/>
    <cellStyle name="normálne 2 4 5" xfId="31"/>
    <cellStyle name="normálne 2 5" xfId="10"/>
    <cellStyle name="normálne 2 6" xfId="9"/>
    <cellStyle name="normálne 2 7" xfId="18"/>
    <cellStyle name="normálne 2 8" xfId="21"/>
    <cellStyle name="normálne 3" xfId="5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00B050"/>
  </sheetPr>
  <dimension ref="A1:Y48"/>
  <sheetViews>
    <sheetView tabSelected="1" showWhiteSpace="0" zoomScale="130" zoomScaleNormal="130" workbookViewId="0">
      <selection activeCell="L4" sqref="L4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50" customWidth="1"/>
    <col min="6" max="6" width="5" style="3" customWidth="1"/>
    <col min="7" max="8" width="5.5703125" style="50" customWidth="1"/>
    <col min="9" max="9" width="5" style="3" customWidth="1"/>
    <col min="10" max="11" width="5.5703125" style="50" customWidth="1"/>
    <col min="12" max="12" width="5" style="3" customWidth="1"/>
    <col min="13" max="14" width="5.5703125" style="50" customWidth="1"/>
    <col min="15" max="15" width="5" style="3" customWidth="1"/>
    <col min="16" max="17" width="5.5703125" style="50" customWidth="1"/>
    <col min="18" max="18" width="5" style="3" customWidth="1"/>
    <col min="19" max="20" width="5.5703125" style="50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" t="s">
        <v>431</v>
      </c>
    </row>
    <row r="2" spans="1:25" ht="21" x14ac:dyDescent="0.35">
      <c r="B2" s="42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Dargovských hrdinov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6"/>
      <c r="T2" s="66"/>
    </row>
    <row r="3" spans="1:25" ht="17.25" customHeight="1" x14ac:dyDescent="0.35">
      <c r="B3" s="4" t="s">
        <v>10</v>
      </c>
      <c r="C3" s="4" t="s">
        <v>429</v>
      </c>
      <c r="E3" s="57" t="s">
        <v>386</v>
      </c>
      <c r="F3" s="5"/>
      <c r="G3" s="62"/>
      <c r="H3" s="62"/>
    </row>
    <row r="4" spans="1:25" x14ac:dyDescent="0.2">
      <c r="B4" s="3" t="s">
        <v>432</v>
      </c>
    </row>
    <row r="5" spans="1:25" x14ac:dyDescent="0.2">
      <c r="B5" s="6" t="s">
        <v>9</v>
      </c>
      <c r="C5" s="4">
        <v>404</v>
      </c>
      <c r="D5" s="51"/>
      <c r="E5" s="51"/>
    </row>
    <row r="6" spans="1:25" x14ac:dyDescent="0.2">
      <c r="B6" s="6" t="s">
        <v>434</v>
      </c>
      <c r="C6" s="74"/>
      <c r="D6" s="75"/>
      <c r="E6" s="75"/>
      <c r="F6" s="75"/>
    </row>
    <row r="7" spans="1:25" x14ac:dyDescent="0.2">
      <c r="B7" s="3" t="s">
        <v>433</v>
      </c>
      <c r="C7" s="67"/>
      <c r="D7" s="68"/>
      <c r="E7" s="68"/>
      <c r="F7" s="68"/>
    </row>
    <row r="8" spans="1:25" ht="13.5" thickBot="1" x14ac:dyDescent="0.25">
      <c r="A8" s="7"/>
      <c r="B8" s="7"/>
      <c r="C8" s="7"/>
      <c r="D8" s="52"/>
      <c r="E8" s="52"/>
      <c r="F8" s="7"/>
      <c r="G8" s="52"/>
      <c r="H8" s="52"/>
      <c r="I8" s="7"/>
      <c r="J8" s="52"/>
      <c r="K8" s="52"/>
      <c r="L8" s="7"/>
      <c r="M8" s="52"/>
      <c r="N8" s="52"/>
      <c r="O8" s="7"/>
      <c r="P8" s="52"/>
      <c r="Q8" s="52"/>
      <c r="R8" s="7"/>
      <c r="S8" s="52"/>
      <c r="T8" s="52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69" t="s">
        <v>387</v>
      </c>
      <c r="E9" s="70"/>
      <c r="F9" s="10" t="s">
        <v>1</v>
      </c>
      <c r="G9" s="69" t="s">
        <v>387</v>
      </c>
      <c r="H9" s="70"/>
      <c r="I9" s="10" t="s">
        <v>2</v>
      </c>
      <c r="J9" s="69" t="s">
        <v>387</v>
      </c>
      <c r="K9" s="70"/>
      <c r="L9" s="10" t="s">
        <v>3</v>
      </c>
      <c r="M9" s="69" t="s">
        <v>387</v>
      </c>
      <c r="N9" s="70"/>
      <c r="O9" s="10" t="s">
        <v>4</v>
      </c>
      <c r="P9" s="69" t="s">
        <v>387</v>
      </c>
      <c r="Q9" s="70"/>
      <c r="R9" s="10" t="s">
        <v>5</v>
      </c>
      <c r="S9" s="69" t="s">
        <v>387</v>
      </c>
      <c r="T9" s="70"/>
      <c r="U9" s="41" t="s">
        <v>7</v>
      </c>
      <c r="V9" s="71" t="s">
        <v>375</v>
      </c>
      <c r="W9" s="72"/>
      <c r="X9" s="11"/>
      <c r="Y9" s="12"/>
    </row>
    <row r="10" spans="1:25" s="21" customFormat="1" ht="13.5" customHeight="1" thickBot="1" x14ac:dyDescent="0.25">
      <c r="A10" s="14"/>
      <c r="B10" s="15"/>
      <c r="C10" s="16" t="s">
        <v>376</v>
      </c>
      <c r="D10" s="53" t="s">
        <v>373</v>
      </c>
      <c r="E10" s="58" t="s">
        <v>374</v>
      </c>
      <c r="F10" s="16" t="s">
        <v>376</v>
      </c>
      <c r="G10" s="53" t="s">
        <v>373</v>
      </c>
      <c r="H10" s="58" t="s">
        <v>374</v>
      </c>
      <c r="I10" s="16" t="s">
        <v>376</v>
      </c>
      <c r="J10" s="53" t="s">
        <v>373</v>
      </c>
      <c r="K10" s="58" t="s">
        <v>374</v>
      </c>
      <c r="L10" s="16" t="s">
        <v>376</v>
      </c>
      <c r="M10" s="53" t="s">
        <v>373</v>
      </c>
      <c r="N10" s="58" t="s">
        <v>374</v>
      </c>
      <c r="O10" s="16" t="s">
        <v>376</v>
      </c>
      <c r="P10" s="53" t="s">
        <v>373</v>
      </c>
      <c r="Q10" s="58" t="s">
        <v>374</v>
      </c>
      <c r="R10" s="16" t="s">
        <v>376</v>
      </c>
      <c r="S10" s="53" t="s">
        <v>373</v>
      </c>
      <c r="T10" s="58" t="s">
        <v>374</v>
      </c>
      <c r="U10" s="17" t="s">
        <v>376</v>
      </c>
      <c r="V10" s="18" t="s">
        <v>373</v>
      </c>
      <c r="W10" s="19" t="s">
        <v>374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Adlerova</v>
      </c>
      <c r="C11" s="24">
        <f>IF(ISNA(VLOOKUP($C$5&amp;X11,TABULKA!$A$2:$K$386,5,FALSE))= TRUE,0,VLOOKUP($C$5&amp;X11,TABULKA!$A$2:$K$386,5,FALSE))</f>
        <v>22027</v>
      </c>
      <c r="D11" s="54"/>
      <c r="E11" s="59">
        <f>D11*1.2</f>
        <v>0</v>
      </c>
      <c r="F11" s="24">
        <f>IF(ISNA(VLOOKUP($C$5&amp;X11,TABULKA!$A$2:$K$386,6,FALSE))= TRUE,0,VLOOKUP($C$5&amp;X11,TABULKA!$A$2:$K$386,6,FALSE))</f>
        <v>4110</v>
      </c>
      <c r="G11" s="54"/>
      <c r="H11" s="59">
        <f>G11*1.2</f>
        <v>0</v>
      </c>
      <c r="I11" s="24">
        <f>IF(ISNA(VLOOKUP($C$5&amp;X11,TABULKA!$A$2:$K$386,7,FALSE))= TRUE,0,VLOOKUP($C$5&amp;X11,TABULKA!$A$2:$K$386,7,FALSE))</f>
        <v>0</v>
      </c>
      <c r="J11" s="54"/>
      <c r="K11" s="59">
        <f>J11*1.2</f>
        <v>0</v>
      </c>
      <c r="L11" s="24">
        <f>IF(ISNA(VLOOKUP($C$5&amp;X11,TABULKA!$A$2:$K$386,8,FALSE))= TRUE,0,VLOOKUP($C$5&amp;X11,TABULKA!$A$2:$K$386,8,FALSE))</f>
        <v>0</v>
      </c>
      <c r="M11" s="54"/>
      <c r="N11" s="59">
        <f>M11*1.2</f>
        <v>0</v>
      </c>
      <c r="O11" s="24">
        <f>IF(ISNA(VLOOKUP($C$5&amp;X11,TABULKA!$A$2:$K$386,9,FALSE))= TRUE,0,VLOOKUP($C$5&amp;X11,TABULKA!$A$2:$K$386,9,FALSE))</f>
        <v>304</v>
      </c>
      <c r="P11" s="54"/>
      <c r="Q11" s="59">
        <f>P11*1.2</f>
        <v>0</v>
      </c>
      <c r="R11" s="24">
        <f>IF(ISNA(VLOOKUP($C$5&amp;X11,TABULKA!$A$2:$K$386,10,FALSE))= TRUE,0,VLOOKUP($C$5&amp;X11,TABULKA!$A$2:$K$386,10,FALSE))</f>
        <v>0</v>
      </c>
      <c r="S11" s="54"/>
      <c r="T11" s="59">
        <f>S11*1.2</f>
        <v>0</v>
      </c>
      <c r="U11" s="25">
        <f>IF(ISNA(VLOOKUP($C$5&amp;X11,TABULKA!$A$2:$K$386,11,FALSE))= TRUE,0,VLOOKUP($C$5&amp;X11,TABULKA!$A$2:$K$386,11,FALSE))</f>
        <v>26441</v>
      </c>
      <c r="V11" s="43">
        <f>((C11*D11)+(F11*G11)+(I11*J11)+(L11*M11)+(O11*P11)+(R11*S11))</f>
        <v>0</v>
      </c>
      <c r="W11" s="47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Fábryho</v>
      </c>
      <c r="C12" s="30">
        <f>IF(ISNA(VLOOKUP($C$5&amp;X12,TABULKA!$A$2:$K$386,5,FALSE))= TRUE,0,VLOOKUP($C$5&amp;X12,TABULKA!$A$2:$K$386,5,FALSE))</f>
        <v>24832</v>
      </c>
      <c r="D12" s="54"/>
      <c r="E12" s="60">
        <f t="shared" ref="E12:E30" si="0">D12*1.2</f>
        <v>0</v>
      </c>
      <c r="F12" s="30">
        <f>IF(ISNA(VLOOKUP($C$5&amp;X12,TABULKA!$A$2:$K$386,6,FALSE))= TRUE,0,VLOOKUP($C$5&amp;X12,TABULKA!$A$2:$K$386,6,FALSE))</f>
        <v>5703</v>
      </c>
      <c r="G12" s="54"/>
      <c r="H12" s="60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4"/>
      <c r="K12" s="60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4"/>
      <c r="N12" s="60">
        <f t="shared" ref="N12:N30" si="3">M12*1.2</f>
        <v>0</v>
      </c>
      <c r="O12" s="30">
        <f>IF(ISNA(VLOOKUP($C$5&amp;X12,TABULKA!$A$2:$K$386,9,FALSE))= TRUE,0,VLOOKUP($C$5&amp;X12,TABULKA!$A$2:$K$386,9,FALSE))</f>
        <v>1099</v>
      </c>
      <c r="P12" s="54"/>
      <c r="Q12" s="60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4"/>
      <c r="T12" s="60">
        <f t="shared" ref="T12:T30" si="5">S12*1.2</f>
        <v>0</v>
      </c>
      <c r="U12" s="31">
        <f>IF(ISNA(VLOOKUP($C$5&amp;X12,TABULKA!$A$2:$K$386,11,FALSE))= TRUE,0,VLOOKUP($C$5&amp;X12,TABULKA!$A$2:$K$386,11,FALSE))</f>
        <v>31634</v>
      </c>
      <c r="V12" s="43">
        <f t="shared" ref="V12:V30" si="6">((C12*D12)+(F12*G12)+(I12*J12)+(L12*M12)+(O12*P12)+(R12*S12))</f>
        <v>0</v>
      </c>
      <c r="W12" s="48">
        <f t="shared" ref="W12:W31" si="7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Exnárova, Fábryho</v>
      </c>
      <c r="C13" s="30">
        <f>IF(ISNA(VLOOKUP($C$5&amp;X13,TABULKA!$A$2:$K$386,5,FALSE))= TRUE,0,VLOOKUP($C$5&amp;X13,TABULKA!$A$2:$K$386,5,FALSE))</f>
        <v>18639</v>
      </c>
      <c r="D13" s="54"/>
      <c r="E13" s="60">
        <f t="shared" si="0"/>
        <v>0</v>
      </c>
      <c r="F13" s="30">
        <f>IF(ISNA(VLOOKUP($C$5&amp;X13,TABULKA!$A$2:$K$386,6,FALSE))= TRUE,0,VLOOKUP($C$5&amp;X13,TABULKA!$A$2:$K$386,6,FALSE))</f>
        <v>8058</v>
      </c>
      <c r="G13" s="54"/>
      <c r="H13" s="60">
        <f t="shared" si="1"/>
        <v>0</v>
      </c>
      <c r="I13" s="30">
        <f>IF(ISNA(VLOOKUP($C$5&amp;X13,TABULKA!$A$2:$K$386,7,FALSE))= TRUE,0,VLOOKUP($C$5&amp;X13,TABULKA!$A$2:$K$386,7,FALSE))</f>
        <v>0</v>
      </c>
      <c r="J13" s="54"/>
      <c r="K13" s="60">
        <f t="shared" si="2"/>
        <v>0</v>
      </c>
      <c r="L13" s="30">
        <f>IF(ISNA(VLOOKUP($C$5&amp;X13,TABULKA!$A$2:$K$386,8,FALSE))= TRUE,0,VLOOKUP($C$5&amp;X13,TABULKA!$A$2:$K$386,8,FALSE))</f>
        <v>0</v>
      </c>
      <c r="M13" s="54"/>
      <c r="N13" s="60">
        <f t="shared" si="3"/>
        <v>0</v>
      </c>
      <c r="O13" s="30">
        <f>IF(ISNA(VLOOKUP($C$5&amp;X13,TABULKA!$A$2:$K$386,9,FALSE))= TRUE,0,VLOOKUP($C$5&amp;X13,TABULKA!$A$2:$K$386,9,FALSE))</f>
        <v>0</v>
      </c>
      <c r="P13" s="54"/>
      <c r="Q13" s="60">
        <f t="shared" si="4"/>
        <v>0</v>
      </c>
      <c r="R13" s="30">
        <f>IF(ISNA(VLOOKUP($C$5&amp;X13,TABULKA!$A$2:$K$386,10,FALSE))= TRUE,0,VLOOKUP($C$5&amp;X13,TABULKA!$A$2:$K$386,10,FALSE))</f>
        <v>0</v>
      </c>
      <c r="S13" s="54"/>
      <c r="T13" s="60">
        <f t="shared" si="5"/>
        <v>0</v>
      </c>
      <c r="U13" s="31">
        <f>IF(ISNA(VLOOKUP($C$5&amp;X13,TABULKA!$A$2:$K$386,11,FALSE))= TRUE,0,VLOOKUP($C$5&amp;X13,TABULKA!$A$2:$K$386,11,FALSE))</f>
        <v>26697</v>
      </c>
      <c r="V13" s="43">
        <f t="shared" si="6"/>
        <v>0</v>
      </c>
      <c r="W13" s="48">
        <f t="shared" si="7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Krosnianska II</v>
      </c>
      <c r="C14" s="30">
        <f>IF(ISNA(VLOOKUP($C$5&amp;X14,TABULKA!$A$2:$K$386,5,FALSE))= TRUE,0,VLOOKUP($C$5&amp;X14,TABULKA!$A$2:$K$386,5,FALSE))</f>
        <v>14011</v>
      </c>
      <c r="D14" s="54"/>
      <c r="E14" s="60">
        <f t="shared" si="0"/>
        <v>0</v>
      </c>
      <c r="F14" s="30">
        <f>IF(ISNA(VLOOKUP($C$5&amp;X14,TABULKA!$A$2:$K$386,6,FALSE))= TRUE,0,VLOOKUP($C$5&amp;X14,TABULKA!$A$2:$K$386,6,FALSE))</f>
        <v>13109</v>
      </c>
      <c r="G14" s="54"/>
      <c r="H14" s="60">
        <f t="shared" si="1"/>
        <v>0</v>
      </c>
      <c r="I14" s="30">
        <f>IF(ISNA(VLOOKUP($C$5&amp;X14,TABULKA!$A$2:$K$386,7,FALSE))= TRUE,0,VLOOKUP($C$5&amp;X14,TABULKA!$A$2:$K$386,7,FALSE))</f>
        <v>0</v>
      </c>
      <c r="J14" s="54"/>
      <c r="K14" s="60">
        <f t="shared" si="2"/>
        <v>0</v>
      </c>
      <c r="L14" s="30">
        <f>IF(ISNA(VLOOKUP($C$5&amp;X14,TABULKA!$A$2:$K$386,8,FALSE))= TRUE,0,VLOOKUP($C$5&amp;X14,TABULKA!$A$2:$K$386,8,FALSE))</f>
        <v>0</v>
      </c>
      <c r="M14" s="54"/>
      <c r="N14" s="60">
        <f t="shared" si="3"/>
        <v>0</v>
      </c>
      <c r="O14" s="30">
        <f>IF(ISNA(VLOOKUP($C$5&amp;X14,TABULKA!$A$2:$K$386,9,FALSE))= TRUE,0,VLOOKUP($C$5&amp;X14,TABULKA!$A$2:$K$386,9,FALSE))</f>
        <v>55</v>
      </c>
      <c r="P14" s="54"/>
      <c r="Q14" s="60">
        <f t="shared" si="4"/>
        <v>0</v>
      </c>
      <c r="R14" s="30">
        <f>IF(ISNA(VLOOKUP($C$5&amp;X14,TABULKA!$A$2:$K$386,10,FALSE))= TRUE,0,VLOOKUP($C$5&amp;X14,TABULKA!$A$2:$K$386,10,FALSE))</f>
        <v>0</v>
      </c>
      <c r="S14" s="54"/>
      <c r="T14" s="60">
        <f t="shared" si="5"/>
        <v>0</v>
      </c>
      <c r="U14" s="31">
        <f>IF(ISNA(VLOOKUP($C$5&amp;X14,TABULKA!$A$2:$K$386,11,FALSE))= TRUE,0,VLOOKUP($C$5&amp;X14,TABULKA!$A$2:$K$386,11,FALSE))</f>
        <v>27175</v>
      </c>
      <c r="V14" s="43">
        <f t="shared" si="6"/>
        <v>0</v>
      </c>
      <c r="W14" s="48">
        <f t="shared" si="7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5</v>
      </c>
      <c r="B15" s="29" t="str">
        <f>IF(ISNA(VLOOKUP($C$5&amp;X15,TABULKA!$A$2:$K$386,4,FALSE))= TRUE,0,VLOOKUP($C$5&amp;X15,TABULKA!$A$2:$K$386,4,FALSE))</f>
        <v>Okrsok VIII</v>
      </c>
      <c r="C15" s="30">
        <f>IF(ISNA(VLOOKUP($C$5&amp;X15,TABULKA!$A$2:$K$386,5,FALSE))= TRUE,0,VLOOKUP($C$5&amp;X15,TABULKA!$A$2:$K$386,5,FALSE))</f>
        <v>6544</v>
      </c>
      <c r="D15" s="54"/>
      <c r="E15" s="60">
        <f t="shared" si="0"/>
        <v>0</v>
      </c>
      <c r="F15" s="30">
        <f>IF(ISNA(VLOOKUP($C$5&amp;X15,TABULKA!$A$2:$K$386,6,FALSE))= TRUE,0,VLOOKUP($C$5&amp;X15,TABULKA!$A$2:$K$386,6,FALSE))</f>
        <v>4572</v>
      </c>
      <c r="G15" s="54"/>
      <c r="H15" s="60">
        <f t="shared" si="1"/>
        <v>0</v>
      </c>
      <c r="I15" s="30">
        <f>IF(ISNA(VLOOKUP($C$5&amp;X15,TABULKA!$A$2:$K$386,7,FALSE))= TRUE,0,VLOOKUP($C$5&amp;X15,TABULKA!$A$2:$K$386,7,FALSE))</f>
        <v>0</v>
      </c>
      <c r="J15" s="54"/>
      <c r="K15" s="60">
        <f t="shared" si="2"/>
        <v>0</v>
      </c>
      <c r="L15" s="30">
        <f>IF(ISNA(VLOOKUP($C$5&amp;X15,TABULKA!$A$2:$K$386,8,FALSE))= TRUE,0,VLOOKUP($C$5&amp;X15,TABULKA!$A$2:$K$386,8,FALSE))</f>
        <v>0</v>
      </c>
      <c r="M15" s="54"/>
      <c r="N15" s="60">
        <f t="shared" si="3"/>
        <v>0</v>
      </c>
      <c r="O15" s="30">
        <f>IF(ISNA(VLOOKUP($C$5&amp;X15,TABULKA!$A$2:$K$386,9,FALSE))= TRUE,0,VLOOKUP($C$5&amp;X15,TABULKA!$A$2:$K$386,9,FALSE))</f>
        <v>0</v>
      </c>
      <c r="P15" s="54"/>
      <c r="Q15" s="60">
        <f t="shared" si="4"/>
        <v>0</v>
      </c>
      <c r="R15" s="30">
        <f>IF(ISNA(VLOOKUP($C$5&amp;X15,TABULKA!$A$2:$K$386,10,FALSE))= TRUE,0,VLOOKUP($C$5&amp;X15,TABULKA!$A$2:$K$386,10,FALSE))</f>
        <v>570</v>
      </c>
      <c r="S15" s="54"/>
      <c r="T15" s="60">
        <f t="shared" si="5"/>
        <v>0</v>
      </c>
      <c r="U15" s="31">
        <f>IF(ISNA(VLOOKUP($C$5&amp;X15,TABULKA!$A$2:$K$386,11,FALSE))= TRUE,0,VLOOKUP($C$5&amp;X15,TABULKA!$A$2:$K$386,11,FALSE))</f>
        <v>11686</v>
      </c>
      <c r="V15" s="43">
        <f t="shared" si="6"/>
        <v>0</v>
      </c>
      <c r="W15" s="48">
        <f t="shared" si="7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0</v>
      </c>
      <c r="B16" s="29">
        <f>IF(ISNA(VLOOKUP($C$5&amp;X16,TABULKA!$A$2:$K$386,4,FALSE))= TRUE,0,VLOOKUP($C$5&amp;X16,TABULKA!$A$2:$K$386,4,FALSE))</f>
        <v>0</v>
      </c>
      <c r="C16" s="30">
        <f>IF(ISNA(VLOOKUP($C$5&amp;X16,TABULKA!$A$2:$K$386,5,FALSE))= TRUE,0,VLOOKUP($C$5&amp;X16,TABULKA!$A$2:$K$386,5,FALSE))</f>
        <v>0</v>
      </c>
      <c r="D16" s="54"/>
      <c r="E16" s="60">
        <f t="shared" si="0"/>
        <v>0</v>
      </c>
      <c r="F16" s="30">
        <f>IF(ISNA(VLOOKUP($C$5&amp;X16,TABULKA!$A$2:$K$386,6,FALSE))= TRUE,0,VLOOKUP($C$5&amp;X16,TABULKA!$A$2:$K$386,6,FALSE))</f>
        <v>0</v>
      </c>
      <c r="G16" s="54"/>
      <c r="H16" s="60">
        <f t="shared" si="1"/>
        <v>0</v>
      </c>
      <c r="I16" s="30">
        <f>IF(ISNA(VLOOKUP($C$5&amp;X16,TABULKA!$A$2:$K$386,7,FALSE))= TRUE,0,VLOOKUP($C$5&amp;X16,TABULKA!$A$2:$K$386,7,FALSE))</f>
        <v>0</v>
      </c>
      <c r="J16" s="54"/>
      <c r="K16" s="60">
        <f t="shared" si="2"/>
        <v>0</v>
      </c>
      <c r="L16" s="30">
        <f>IF(ISNA(VLOOKUP($C$5&amp;X16,TABULKA!$A$2:$K$386,8,FALSE))= TRUE,0,VLOOKUP($C$5&amp;X16,TABULKA!$A$2:$K$386,8,FALSE))</f>
        <v>0</v>
      </c>
      <c r="M16" s="54"/>
      <c r="N16" s="60">
        <f t="shared" si="3"/>
        <v>0</v>
      </c>
      <c r="O16" s="30">
        <f>IF(ISNA(VLOOKUP($C$5&amp;X16,TABULKA!$A$2:$K$386,9,FALSE))= TRUE,0,VLOOKUP($C$5&amp;X16,TABULKA!$A$2:$K$386,9,FALSE))</f>
        <v>0</v>
      </c>
      <c r="P16" s="54"/>
      <c r="Q16" s="60">
        <f t="shared" si="4"/>
        <v>0</v>
      </c>
      <c r="R16" s="30">
        <f>IF(ISNA(VLOOKUP($C$5&amp;X16,TABULKA!$A$2:$K$386,10,FALSE))= TRUE,0,VLOOKUP($C$5&amp;X16,TABULKA!$A$2:$K$386,10,FALSE))</f>
        <v>0</v>
      </c>
      <c r="S16" s="54"/>
      <c r="T16" s="60">
        <f t="shared" si="5"/>
        <v>0</v>
      </c>
      <c r="U16" s="31">
        <f>IF(ISNA(VLOOKUP($C$5&amp;X16,TABULKA!$A$2:$K$386,11,FALSE))= TRUE,0,VLOOKUP($C$5&amp;X16,TABULKA!$A$2:$K$386,11,FALSE))</f>
        <v>0</v>
      </c>
      <c r="V16" s="43">
        <f t="shared" si="6"/>
        <v>0</v>
      </c>
      <c r="W16" s="48">
        <f t="shared" si="7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0</v>
      </c>
      <c r="B17" s="29">
        <f>IF(ISNA(VLOOKUP($C$5&amp;X17,TABULKA!$A$2:$K$386,4,FALSE))= TRUE,0,VLOOKUP($C$5&amp;X17,TABULKA!$A$2:$K$386,4,FALSE))</f>
        <v>0</v>
      </c>
      <c r="C17" s="30">
        <f>IF(ISNA(VLOOKUP($C$5&amp;X17,TABULKA!$A$2:$K$386,5,FALSE))= TRUE,0,VLOOKUP($C$5&amp;X17,TABULKA!$A$2:$K$386,5,FALSE))</f>
        <v>0</v>
      </c>
      <c r="D17" s="54"/>
      <c r="E17" s="60">
        <f t="shared" si="0"/>
        <v>0</v>
      </c>
      <c r="F17" s="30">
        <f>IF(ISNA(VLOOKUP($C$5&amp;X17,TABULKA!$A$2:$K$386,6,FALSE))= TRUE,0,VLOOKUP($C$5&amp;X17,TABULKA!$A$2:$K$386,6,FALSE))</f>
        <v>0</v>
      </c>
      <c r="G17" s="54"/>
      <c r="H17" s="60">
        <f t="shared" si="1"/>
        <v>0</v>
      </c>
      <c r="I17" s="30">
        <f>IF(ISNA(VLOOKUP($C$5&amp;X17,TABULKA!$A$2:$K$386,7,FALSE))= TRUE,0,VLOOKUP($C$5&amp;X17,TABULKA!$A$2:$K$386,7,FALSE))</f>
        <v>0</v>
      </c>
      <c r="J17" s="54"/>
      <c r="K17" s="60">
        <f t="shared" si="2"/>
        <v>0</v>
      </c>
      <c r="L17" s="30">
        <f>IF(ISNA(VLOOKUP($C$5&amp;X17,TABULKA!$A$2:$K$386,8,FALSE))= TRUE,0,VLOOKUP($C$5&amp;X17,TABULKA!$A$2:$K$386,8,FALSE))</f>
        <v>0</v>
      </c>
      <c r="M17" s="54"/>
      <c r="N17" s="60">
        <f t="shared" si="3"/>
        <v>0</v>
      </c>
      <c r="O17" s="30">
        <f>IF(ISNA(VLOOKUP($C$5&amp;X17,TABULKA!$A$2:$K$386,9,FALSE))= TRUE,0,VLOOKUP($C$5&amp;X17,TABULKA!$A$2:$K$386,9,FALSE))</f>
        <v>0</v>
      </c>
      <c r="P17" s="54"/>
      <c r="Q17" s="60">
        <f t="shared" si="4"/>
        <v>0</v>
      </c>
      <c r="R17" s="30">
        <f>IF(ISNA(VLOOKUP($C$5&amp;X17,TABULKA!$A$2:$K$386,10,FALSE))= TRUE,0,VLOOKUP($C$5&amp;X17,TABULKA!$A$2:$K$386,10,FALSE))</f>
        <v>0</v>
      </c>
      <c r="S17" s="54"/>
      <c r="T17" s="60">
        <f t="shared" si="5"/>
        <v>0</v>
      </c>
      <c r="U17" s="31">
        <f>IF(ISNA(VLOOKUP($C$5&amp;X17,TABULKA!$A$2:$K$386,11,FALSE))= TRUE,0,VLOOKUP($C$5&amp;X17,TABULKA!$A$2:$K$386,11,FALSE))</f>
        <v>0</v>
      </c>
      <c r="V17" s="43">
        <f t="shared" si="6"/>
        <v>0</v>
      </c>
      <c r="W17" s="48">
        <f t="shared" si="7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0</v>
      </c>
      <c r="B18" s="29">
        <f>IF(ISNA(VLOOKUP($C$5&amp;X18,TABULKA!$A$2:$K$386,4,FALSE))= TRUE,0,VLOOKUP($C$5&amp;X18,TABULKA!$A$2:$K$386,4,FALSE))</f>
        <v>0</v>
      </c>
      <c r="C18" s="30">
        <f>IF(ISNA(VLOOKUP($C$5&amp;X18,TABULKA!$A$2:$K$386,5,FALSE))= TRUE,0,VLOOKUP($C$5&amp;X18,TABULKA!$A$2:$K$386,5,FALSE))</f>
        <v>0</v>
      </c>
      <c r="D18" s="54"/>
      <c r="E18" s="60">
        <f t="shared" si="0"/>
        <v>0</v>
      </c>
      <c r="F18" s="30">
        <f>IF(ISNA(VLOOKUP($C$5&amp;X18,TABULKA!$A$2:$K$386,6,FALSE))= TRUE,0,VLOOKUP($C$5&amp;X18,TABULKA!$A$2:$K$386,6,FALSE))</f>
        <v>0</v>
      </c>
      <c r="G18" s="54"/>
      <c r="H18" s="60">
        <f t="shared" si="1"/>
        <v>0</v>
      </c>
      <c r="I18" s="30">
        <f>IF(ISNA(VLOOKUP($C$5&amp;X18,TABULKA!$A$2:$K$386,7,FALSE))= TRUE,0,VLOOKUP($C$5&amp;X18,TABULKA!$A$2:$K$386,7,FALSE))</f>
        <v>0</v>
      </c>
      <c r="J18" s="54"/>
      <c r="K18" s="60">
        <f t="shared" si="2"/>
        <v>0</v>
      </c>
      <c r="L18" s="30">
        <f>IF(ISNA(VLOOKUP($C$5&amp;X18,TABULKA!$A$2:$K$386,8,FALSE))= TRUE,0,VLOOKUP($C$5&amp;X18,TABULKA!$A$2:$K$386,8,FALSE))</f>
        <v>0</v>
      </c>
      <c r="M18" s="54"/>
      <c r="N18" s="60">
        <f t="shared" si="3"/>
        <v>0</v>
      </c>
      <c r="O18" s="30">
        <f>IF(ISNA(VLOOKUP($C$5&amp;X18,TABULKA!$A$2:$K$386,9,FALSE))= TRUE,0,VLOOKUP($C$5&amp;X18,TABULKA!$A$2:$K$386,9,FALSE))</f>
        <v>0</v>
      </c>
      <c r="P18" s="54"/>
      <c r="Q18" s="60">
        <f t="shared" si="4"/>
        <v>0</v>
      </c>
      <c r="R18" s="30">
        <f>IF(ISNA(VLOOKUP($C$5&amp;X18,TABULKA!$A$2:$K$386,10,FALSE))= TRUE,0,VLOOKUP($C$5&amp;X18,TABULKA!$A$2:$K$386,10,FALSE))</f>
        <v>0</v>
      </c>
      <c r="S18" s="54"/>
      <c r="T18" s="60">
        <f t="shared" si="5"/>
        <v>0</v>
      </c>
      <c r="U18" s="31">
        <f>IF(ISNA(VLOOKUP($C$5&amp;X18,TABULKA!$A$2:$K$386,11,FALSE))= TRUE,0,VLOOKUP($C$5&amp;X18,TABULKA!$A$2:$K$386,11,FALSE))</f>
        <v>0</v>
      </c>
      <c r="V18" s="43">
        <f t="shared" si="6"/>
        <v>0</v>
      </c>
      <c r="W18" s="48">
        <f t="shared" si="7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0</v>
      </c>
      <c r="B19" s="29">
        <f>IF(ISNA(VLOOKUP($C$5&amp;X19,TABULKA!$A$2:$K$386,4,FALSE))= TRUE,0,VLOOKUP($C$5&amp;X19,TABULKA!$A$2:$K$386,4,FALSE))</f>
        <v>0</v>
      </c>
      <c r="C19" s="30">
        <f>IF(ISNA(VLOOKUP($C$5&amp;X19,TABULKA!$A$2:$K$386,5,FALSE))= TRUE,0,VLOOKUP($C$5&amp;X19,TABULKA!$A$2:$K$386,5,FALSE))</f>
        <v>0</v>
      </c>
      <c r="D19" s="54"/>
      <c r="E19" s="60">
        <f t="shared" si="0"/>
        <v>0</v>
      </c>
      <c r="F19" s="30">
        <f>IF(ISNA(VLOOKUP($C$5&amp;X19,TABULKA!$A$2:$K$386,6,FALSE))= TRUE,0,VLOOKUP($C$5&amp;X19,TABULKA!$A$2:$K$386,6,FALSE))</f>
        <v>0</v>
      </c>
      <c r="G19" s="54"/>
      <c r="H19" s="60">
        <f t="shared" si="1"/>
        <v>0</v>
      </c>
      <c r="I19" s="30">
        <f>IF(ISNA(VLOOKUP($C$5&amp;X19,TABULKA!$A$2:$K$386,7,FALSE))= TRUE,0,VLOOKUP($C$5&amp;X19,TABULKA!$A$2:$K$386,7,FALSE))</f>
        <v>0</v>
      </c>
      <c r="J19" s="54"/>
      <c r="K19" s="60">
        <f t="shared" si="2"/>
        <v>0</v>
      </c>
      <c r="L19" s="30">
        <f>IF(ISNA(VLOOKUP($C$5&amp;X19,TABULKA!$A$2:$K$386,8,FALSE))= TRUE,0,VLOOKUP($C$5&amp;X19,TABULKA!$A$2:$K$386,8,FALSE))</f>
        <v>0</v>
      </c>
      <c r="M19" s="54"/>
      <c r="N19" s="60">
        <f t="shared" si="3"/>
        <v>0</v>
      </c>
      <c r="O19" s="30">
        <f>IF(ISNA(VLOOKUP($C$5&amp;X19,TABULKA!$A$2:$K$386,9,FALSE))= TRUE,0,VLOOKUP($C$5&amp;X19,TABULKA!$A$2:$K$386,9,FALSE))</f>
        <v>0</v>
      </c>
      <c r="P19" s="54"/>
      <c r="Q19" s="60">
        <f t="shared" si="4"/>
        <v>0</v>
      </c>
      <c r="R19" s="30">
        <f>IF(ISNA(VLOOKUP($C$5&amp;X19,TABULKA!$A$2:$K$386,10,FALSE))= TRUE,0,VLOOKUP($C$5&amp;X19,TABULKA!$A$2:$K$386,10,FALSE))</f>
        <v>0</v>
      </c>
      <c r="S19" s="54"/>
      <c r="T19" s="60">
        <f t="shared" si="5"/>
        <v>0</v>
      </c>
      <c r="U19" s="31">
        <f>IF(ISNA(VLOOKUP($C$5&amp;X19,TABULKA!$A$2:$K$386,11,FALSE))= TRUE,0,VLOOKUP($C$5&amp;X19,TABULKA!$A$2:$K$386,11,FALSE))</f>
        <v>0</v>
      </c>
      <c r="V19" s="43">
        <f t="shared" si="6"/>
        <v>0</v>
      </c>
      <c r="W19" s="48">
        <f t="shared" si="7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0</v>
      </c>
      <c r="B20" s="29">
        <f>IF(ISNA(VLOOKUP($C$5&amp;X20,TABULKA!$A$2:$K$386,4,FALSE))= TRUE,0,VLOOKUP($C$5&amp;X20,TABULKA!$A$2:$K$386,4,FALSE))</f>
        <v>0</v>
      </c>
      <c r="C20" s="30">
        <f>IF(ISNA(VLOOKUP($C$5&amp;X20,TABULKA!$A$2:$K$386,5,FALSE))= TRUE,0,VLOOKUP($C$5&amp;X20,TABULKA!$A$2:$K$386,5,FALSE))</f>
        <v>0</v>
      </c>
      <c r="D20" s="54"/>
      <c r="E20" s="60">
        <f t="shared" si="0"/>
        <v>0</v>
      </c>
      <c r="F20" s="30">
        <f>IF(ISNA(VLOOKUP($C$5&amp;X20,TABULKA!$A$2:$K$386,6,FALSE))= TRUE,0,VLOOKUP($C$5&amp;X20,TABULKA!$A$2:$K$386,6,FALSE))</f>
        <v>0</v>
      </c>
      <c r="G20" s="54"/>
      <c r="H20" s="60">
        <f t="shared" si="1"/>
        <v>0</v>
      </c>
      <c r="I20" s="30">
        <f>IF(ISNA(VLOOKUP($C$5&amp;X20,TABULKA!$A$2:$K$386,7,FALSE))= TRUE,0,VLOOKUP($C$5&amp;X20,TABULKA!$A$2:$K$386,7,FALSE))</f>
        <v>0</v>
      </c>
      <c r="J20" s="54"/>
      <c r="K20" s="60">
        <f t="shared" si="2"/>
        <v>0</v>
      </c>
      <c r="L20" s="30">
        <f>IF(ISNA(VLOOKUP($C$5&amp;X20,TABULKA!$A$2:$K$386,8,FALSE))= TRUE,0,VLOOKUP($C$5&amp;X20,TABULKA!$A$2:$K$386,8,FALSE))</f>
        <v>0</v>
      </c>
      <c r="M20" s="54"/>
      <c r="N20" s="60">
        <f t="shared" si="3"/>
        <v>0</v>
      </c>
      <c r="O20" s="30">
        <f>IF(ISNA(VLOOKUP($C$5&amp;X20,TABULKA!$A$2:$K$386,9,FALSE))= TRUE,0,VLOOKUP($C$5&amp;X20,TABULKA!$A$2:$K$386,9,FALSE))</f>
        <v>0</v>
      </c>
      <c r="P20" s="54"/>
      <c r="Q20" s="60">
        <f t="shared" si="4"/>
        <v>0</v>
      </c>
      <c r="R20" s="30">
        <f>IF(ISNA(VLOOKUP($C$5&amp;X20,TABULKA!$A$2:$K$386,10,FALSE))= TRUE,0,VLOOKUP($C$5&amp;X20,TABULKA!$A$2:$K$386,10,FALSE))</f>
        <v>0</v>
      </c>
      <c r="S20" s="54"/>
      <c r="T20" s="60">
        <f t="shared" si="5"/>
        <v>0</v>
      </c>
      <c r="U20" s="31">
        <f>IF(ISNA(VLOOKUP($C$5&amp;X20,TABULKA!$A$2:$K$386,11,FALSE))= TRUE,0,VLOOKUP($C$5&amp;X20,TABULKA!$A$2:$K$386,11,FALSE))</f>
        <v>0</v>
      </c>
      <c r="V20" s="43">
        <f t="shared" si="6"/>
        <v>0</v>
      </c>
      <c r="W20" s="48">
        <f t="shared" si="7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0</v>
      </c>
      <c r="B21" s="29">
        <f>IF(ISNA(VLOOKUP($C$5&amp;X21,TABULKA!$A$2:$K$386,4,FALSE))= TRUE,0,VLOOKUP($C$5&amp;X21,TABULKA!$A$2:$K$386,4,FALSE))</f>
        <v>0</v>
      </c>
      <c r="C21" s="30">
        <f>IF(ISNA(VLOOKUP($C$5&amp;X21,TABULKA!$A$2:$K$386,5,FALSE))= TRUE,0,VLOOKUP($C$5&amp;X21,TABULKA!$A$2:$K$386,5,FALSE))</f>
        <v>0</v>
      </c>
      <c r="D21" s="54"/>
      <c r="E21" s="60">
        <f t="shared" si="0"/>
        <v>0</v>
      </c>
      <c r="F21" s="30">
        <f>IF(ISNA(VLOOKUP($C$5&amp;X21,TABULKA!$A$2:$K$386,6,FALSE))= TRUE,0,VLOOKUP($C$5&amp;X21,TABULKA!$A$2:$K$386,6,FALSE))</f>
        <v>0</v>
      </c>
      <c r="G21" s="54"/>
      <c r="H21" s="60">
        <f t="shared" si="1"/>
        <v>0</v>
      </c>
      <c r="I21" s="30">
        <f>IF(ISNA(VLOOKUP($C$5&amp;X21,TABULKA!$A$2:$K$386,7,FALSE))= TRUE,0,VLOOKUP($C$5&amp;X21,TABULKA!$A$2:$K$386,7,FALSE))</f>
        <v>0</v>
      </c>
      <c r="J21" s="54"/>
      <c r="K21" s="60">
        <f t="shared" si="2"/>
        <v>0</v>
      </c>
      <c r="L21" s="30">
        <f>IF(ISNA(VLOOKUP($C$5&amp;X21,TABULKA!$A$2:$K$386,8,FALSE))= TRUE,0,VLOOKUP($C$5&amp;X21,TABULKA!$A$2:$K$386,8,FALSE))</f>
        <v>0</v>
      </c>
      <c r="M21" s="54"/>
      <c r="N21" s="60">
        <f t="shared" si="3"/>
        <v>0</v>
      </c>
      <c r="O21" s="30">
        <f>IF(ISNA(VLOOKUP($C$5&amp;X21,TABULKA!$A$2:$K$386,9,FALSE))= TRUE,0,VLOOKUP($C$5&amp;X21,TABULKA!$A$2:$K$386,9,FALSE))</f>
        <v>0</v>
      </c>
      <c r="P21" s="54"/>
      <c r="Q21" s="60">
        <f t="shared" si="4"/>
        <v>0</v>
      </c>
      <c r="R21" s="30">
        <f>IF(ISNA(VLOOKUP($C$5&amp;X21,TABULKA!$A$2:$K$386,10,FALSE))= TRUE,0,VLOOKUP($C$5&amp;X21,TABULKA!$A$2:$K$386,10,FALSE))</f>
        <v>0</v>
      </c>
      <c r="S21" s="54"/>
      <c r="T21" s="60">
        <f t="shared" si="5"/>
        <v>0</v>
      </c>
      <c r="U21" s="31">
        <f>IF(ISNA(VLOOKUP($C$5&amp;X21,TABULKA!$A$2:$K$386,11,FALSE))= TRUE,0,VLOOKUP($C$5&amp;X21,TABULKA!$A$2:$K$386,11,FALSE))</f>
        <v>0</v>
      </c>
      <c r="V21" s="43">
        <f t="shared" si="6"/>
        <v>0</v>
      </c>
      <c r="W21" s="48">
        <f t="shared" si="7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0</v>
      </c>
      <c r="B22" s="29">
        <f>IF(ISNA(VLOOKUP($C$5&amp;X22,TABULKA!$A$2:$K$386,4,FALSE))= TRUE,0,VLOOKUP($C$5&amp;X22,TABULKA!$A$2:$K$386,4,FALSE))</f>
        <v>0</v>
      </c>
      <c r="C22" s="30">
        <f>IF(ISNA(VLOOKUP($C$5&amp;X22,TABULKA!$A$2:$K$386,5,FALSE))= TRUE,0,VLOOKUP($C$5&amp;X22,TABULKA!$A$2:$K$386,5,FALSE))</f>
        <v>0</v>
      </c>
      <c r="D22" s="54"/>
      <c r="E22" s="60">
        <f t="shared" si="0"/>
        <v>0</v>
      </c>
      <c r="F22" s="30">
        <f>IF(ISNA(VLOOKUP($C$5&amp;X22,TABULKA!$A$2:$K$386,6,FALSE))= TRUE,0,VLOOKUP($C$5&amp;X22,TABULKA!$A$2:$K$386,6,FALSE))</f>
        <v>0</v>
      </c>
      <c r="G22" s="54"/>
      <c r="H22" s="60">
        <f t="shared" si="1"/>
        <v>0</v>
      </c>
      <c r="I22" s="30">
        <f>IF(ISNA(VLOOKUP($C$5&amp;X22,TABULKA!$A$2:$K$386,7,FALSE))= TRUE,0,VLOOKUP($C$5&amp;X22,TABULKA!$A$2:$K$386,7,FALSE))</f>
        <v>0</v>
      </c>
      <c r="J22" s="54"/>
      <c r="K22" s="60">
        <f t="shared" si="2"/>
        <v>0</v>
      </c>
      <c r="L22" s="30">
        <f>IF(ISNA(VLOOKUP($C$5&amp;X22,TABULKA!$A$2:$K$386,8,FALSE))= TRUE,0,VLOOKUP($C$5&amp;X22,TABULKA!$A$2:$K$386,8,FALSE))</f>
        <v>0</v>
      </c>
      <c r="M22" s="54"/>
      <c r="N22" s="60">
        <f t="shared" si="3"/>
        <v>0</v>
      </c>
      <c r="O22" s="30">
        <f>IF(ISNA(VLOOKUP($C$5&amp;X22,TABULKA!$A$2:$K$386,9,FALSE))= TRUE,0,VLOOKUP($C$5&amp;X22,TABULKA!$A$2:$K$386,9,FALSE))</f>
        <v>0</v>
      </c>
      <c r="P22" s="54"/>
      <c r="Q22" s="60">
        <f t="shared" si="4"/>
        <v>0</v>
      </c>
      <c r="R22" s="30">
        <f>IF(ISNA(VLOOKUP($C$5&amp;X22,TABULKA!$A$2:$K$386,10,FALSE))= TRUE,0,VLOOKUP($C$5&amp;X22,TABULKA!$A$2:$K$386,10,FALSE))</f>
        <v>0</v>
      </c>
      <c r="S22" s="54"/>
      <c r="T22" s="60">
        <f t="shared" si="5"/>
        <v>0</v>
      </c>
      <c r="U22" s="31">
        <f>IF(ISNA(VLOOKUP($C$5&amp;X22,TABULKA!$A$2:$K$386,11,FALSE))= TRUE,0,VLOOKUP($C$5&amp;X22,TABULKA!$A$2:$K$386,11,FALSE))</f>
        <v>0</v>
      </c>
      <c r="V22" s="43">
        <f t="shared" si="6"/>
        <v>0</v>
      </c>
      <c r="W22" s="48">
        <f t="shared" si="7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0</v>
      </c>
      <c r="B23" s="29">
        <f>IF(ISNA(VLOOKUP($C$5&amp;X23,TABULKA!$A$2:$K$386,4,FALSE))= TRUE,0,VLOOKUP($C$5&amp;X23,TABULKA!$A$2:$K$386,4,FALSE))</f>
        <v>0</v>
      </c>
      <c r="C23" s="30">
        <f>IF(ISNA(VLOOKUP($C$5&amp;X23,TABULKA!$A$2:$K$386,5,FALSE))= TRUE,0,VLOOKUP($C$5&amp;X23,TABULKA!$A$2:$K$386,5,FALSE))</f>
        <v>0</v>
      </c>
      <c r="D23" s="54"/>
      <c r="E23" s="60">
        <f t="shared" si="0"/>
        <v>0</v>
      </c>
      <c r="F23" s="30">
        <f>IF(ISNA(VLOOKUP($C$5&amp;X23,TABULKA!$A$2:$K$386,6,FALSE))= TRUE,0,VLOOKUP($C$5&amp;X23,TABULKA!$A$2:$K$386,6,FALSE))</f>
        <v>0</v>
      </c>
      <c r="G23" s="54"/>
      <c r="H23" s="60">
        <f t="shared" si="1"/>
        <v>0</v>
      </c>
      <c r="I23" s="30">
        <f>IF(ISNA(VLOOKUP($C$5&amp;X23,TABULKA!$A$2:$K$386,7,FALSE))= TRUE,0,VLOOKUP($C$5&amp;X23,TABULKA!$A$2:$K$386,7,FALSE))</f>
        <v>0</v>
      </c>
      <c r="J23" s="54"/>
      <c r="K23" s="60">
        <f t="shared" si="2"/>
        <v>0</v>
      </c>
      <c r="L23" s="30">
        <f>IF(ISNA(VLOOKUP($C$5&amp;X23,TABULKA!$A$2:$K$386,8,FALSE))= TRUE,0,VLOOKUP($C$5&amp;X23,TABULKA!$A$2:$K$386,8,FALSE))</f>
        <v>0</v>
      </c>
      <c r="M23" s="54"/>
      <c r="N23" s="60">
        <f t="shared" si="3"/>
        <v>0</v>
      </c>
      <c r="O23" s="30">
        <f>IF(ISNA(VLOOKUP($C$5&amp;X23,TABULKA!$A$2:$K$386,9,FALSE))= TRUE,0,VLOOKUP($C$5&amp;X23,TABULKA!$A$2:$K$386,9,FALSE))</f>
        <v>0</v>
      </c>
      <c r="P23" s="54"/>
      <c r="Q23" s="60">
        <f t="shared" si="4"/>
        <v>0</v>
      </c>
      <c r="R23" s="30">
        <f>IF(ISNA(VLOOKUP($C$5&amp;X23,TABULKA!$A$2:$K$386,10,FALSE))= TRUE,0,VLOOKUP($C$5&amp;X23,TABULKA!$A$2:$K$386,10,FALSE))</f>
        <v>0</v>
      </c>
      <c r="S23" s="54"/>
      <c r="T23" s="60">
        <f t="shared" si="5"/>
        <v>0</v>
      </c>
      <c r="U23" s="31">
        <f>IF(ISNA(VLOOKUP($C$5&amp;X23,TABULKA!$A$2:$K$386,11,FALSE))= TRUE,0,VLOOKUP($C$5&amp;X23,TABULKA!$A$2:$K$386,11,FALSE))</f>
        <v>0</v>
      </c>
      <c r="V23" s="43">
        <f t="shared" si="6"/>
        <v>0</v>
      </c>
      <c r="W23" s="48">
        <f t="shared" si="7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0</v>
      </c>
      <c r="B24" s="29">
        <f>IF(ISNA(VLOOKUP($C$5&amp;X24,TABULKA!$A$2:$K$386,4,FALSE))= TRUE,0,VLOOKUP($C$5&amp;X24,TABULKA!$A$2:$K$386,4,FALSE))</f>
        <v>0</v>
      </c>
      <c r="C24" s="30">
        <f>IF(ISNA(VLOOKUP($C$5&amp;X24,TABULKA!$A$2:$K$386,5,FALSE))= TRUE,0,VLOOKUP($C$5&amp;X24,TABULKA!$A$2:$K$386,5,FALSE))</f>
        <v>0</v>
      </c>
      <c r="D24" s="54"/>
      <c r="E24" s="60">
        <f t="shared" si="0"/>
        <v>0</v>
      </c>
      <c r="F24" s="30">
        <f>IF(ISNA(VLOOKUP($C$5&amp;X24,TABULKA!$A$2:$K$386,6,FALSE))= TRUE,0,VLOOKUP($C$5&amp;X24,TABULKA!$A$2:$K$386,6,FALSE))</f>
        <v>0</v>
      </c>
      <c r="G24" s="54"/>
      <c r="H24" s="60">
        <f t="shared" si="1"/>
        <v>0</v>
      </c>
      <c r="I24" s="30">
        <f>IF(ISNA(VLOOKUP($C$5&amp;X24,TABULKA!$A$2:$K$386,7,FALSE))= TRUE,0,VLOOKUP($C$5&amp;X24,TABULKA!$A$2:$K$386,7,FALSE))</f>
        <v>0</v>
      </c>
      <c r="J24" s="54"/>
      <c r="K24" s="60">
        <f t="shared" si="2"/>
        <v>0</v>
      </c>
      <c r="L24" s="30">
        <f>IF(ISNA(VLOOKUP($C$5&amp;X24,TABULKA!$A$2:$K$386,8,FALSE))= TRUE,0,VLOOKUP($C$5&amp;X24,TABULKA!$A$2:$K$386,8,FALSE))</f>
        <v>0</v>
      </c>
      <c r="M24" s="54"/>
      <c r="N24" s="60">
        <f t="shared" si="3"/>
        <v>0</v>
      </c>
      <c r="O24" s="30">
        <f>IF(ISNA(VLOOKUP($C$5&amp;X24,TABULKA!$A$2:$K$386,9,FALSE))= TRUE,0,VLOOKUP($C$5&amp;X24,TABULKA!$A$2:$K$386,9,FALSE))</f>
        <v>0</v>
      </c>
      <c r="P24" s="54"/>
      <c r="Q24" s="60">
        <f t="shared" si="4"/>
        <v>0</v>
      </c>
      <c r="R24" s="30">
        <f>IF(ISNA(VLOOKUP($C$5&amp;X24,TABULKA!$A$2:$K$386,10,FALSE))= TRUE,0,VLOOKUP($C$5&amp;X24,TABULKA!$A$2:$K$386,10,FALSE))</f>
        <v>0</v>
      </c>
      <c r="S24" s="54"/>
      <c r="T24" s="60">
        <f t="shared" si="5"/>
        <v>0</v>
      </c>
      <c r="U24" s="31">
        <f>IF(ISNA(VLOOKUP($C$5&amp;X24,TABULKA!$A$2:$K$386,11,FALSE))= TRUE,0,VLOOKUP($C$5&amp;X24,TABULKA!$A$2:$K$386,11,FALSE))</f>
        <v>0</v>
      </c>
      <c r="V24" s="43">
        <f t="shared" si="6"/>
        <v>0</v>
      </c>
      <c r="W24" s="48">
        <f t="shared" si="7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0</v>
      </c>
      <c r="B25" s="29">
        <f>IF(ISNA(VLOOKUP($C$5&amp;X25,TABULKA!$A$2:$K$386,4,FALSE))= TRUE,0,VLOOKUP($C$5&amp;X25,TABULKA!$A$2:$K$386,4,FALSE))</f>
        <v>0</v>
      </c>
      <c r="C25" s="30">
        <f>IF(ISNA(VLOOKUP($C$5&amp;X25,TABULKA!$A$2:$K$386,5,FALSE))= TRUE,0,VLOOKUP($C$5&amp;X25,TABULKA!$A$2:$K$386,5,FALSE))</f>
        <v>0</v>
      </c>
      <c r="D25" s="54"/>
      <c r="E25" s="60">
        <f t="shared" si="0"/>
        <v>0</v>
      </c>
      <c r="F25" s="30">
        <f>IF(ISNA(VLOOKUP($C$5&amp;X25,TABULKA!$A$2:$K$386,6,FALSE))= TRUE,0,VLOOKUP($C$5&amp;X25,TABULKA!$A$2:$K$386,6,FALSE))</f>
        <v>0</v>
      </c>
      <c r="G25" s="54"/>
      <c r="H25" s="60">
        <f t="shared" si="1"/>
        <v>0</v>
      </c>
      <c r="I25" s="30">
        <f>IF(ISNA(VLOOKUP($C$5&amp;X25,TABULKA!$A$2:$K$386,7,FALSE))= TRUE,0,VLOOKUP($C$5&amp;X25,TABULKA!$A$2:$K$386,7,FALSE))</f>
        <v>0</v>
      </c>
      <c r="J25" s="54"/>
      <c r="K25" s="60">
        <f t="shared" si="2"/>
        <v>0</v>
      </c>
      <c r="L25" s="30">
        <f>IF(ISNA(VLOOKUP($C$5&amp;X25,TABULKA!$A$2:$K$386,8,FALSE))= TRUE,0,VLOOKUP($C$5&amp;X25,TABULKA!$A$2:$K$386,8,FALSE))</f>
        <v>0</v>
      </c>
      <c r="M25" s="54"/>
      <c r="N25" s="60">
        <f t="shared" si="3"/>
        <v>0</v>
      </c>
      <c r="O25" s="30">
        <f>IF(ISNA(VLOOKUP($C$5&amp;X25,TABULKA!$A$2:$K$386,9,FALSE))= TRUE,0,VLOOKUP($C$5&amp;X25,TABULKA!$A$2:$K$386,9,FALSE))</f>
        <v>0</v>
      </c>
      <c r="P25" s="54"/>
      <c r="Q25" s="60">
        <f t="shared" si="4"/>
        <v>0</v>
      </c>
      <c r="R25" s="30">
        <f>IF(ISNA(VLOOKUP($C$5&amp;X25,TABULKA!$A$2:$K$386,10,FALSE))= TRUE,0,VLOOKUP($C$5&amp;X25,TABULKA!$A$2:$K$386,10,FALSE))</f>
        <v>0</v>
      </c>
      <c r="S25" s="54"/>
      <c r="T25" s="60">
        <f t="shared" si="5"/>
        <v>0</v>
      </c>
      <c r="U25" s="31">
        <f>IF(ISNA(VLOOKUP($C$5&amp;X25,TABULKA!$A$2:$K$386,11,FALSE))= TRUE,0,VLOOKUP($C$5&amp;X25,TABULKA!$A$2:$K$386,11,FALSE))</f>
        <v>0</v>
      </c>
      <c r="V25" s="43">
        <f t="shared" si="6"/>
        <v>0</v>
      </c>
      <c r="W25" s="48">
        <f t="shared" si="7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0</v>
      </c>
      <c r="B26" s="29">
        <f>IF(ISNA(VLOOKUP($C$5&amp;X26,TABULKA!$A$2:$K$386,4,FALSE))= TRUE,0,VLOOKUP($C$5&amp;X26,TABULKA!$A$2:$K$386,4,FALSE))</f>
        <v>0</v>
      </c>
      <c r="C26" s="30">
        <f>IF(ISNA(VLOOKUP($C$5&amp;X26,TABULKA!$A$2:$K$386,5,FALSE))= TRUE,0,VLOOKUP($C$5&amp;X26,TABULKA!$A$2:$K$386,5,FALSE))</f>
        <v>0</v>
      </c>
      <c r="D26" s="54"/>
      <c r="E26" s="60">
        <f t="shared" si="0"/>
        <v>0</v>
      </c>
      <c r="F26" s="30">
        <f>IF(ISNA(VLOOKUP($C$5&amp;X26,TABULKA!$A$2:$K$386,6,FALSE))= TRUE,0,VLOOKUP($C$5&amp;X26,TABULKA!$A$2:$K$386,6,FALSE))</f>
        <v>0</v>
      </c>
      <c r="G26" s="54"/>
      <c r="H26" s="60">
        <f t="shared" si="1"/>
        <v>0</v>
      </c>
      <c r="I26" s="30">
        <f>IF(ISNA(VLOOKUP($C$5&amp;X26,TABULKA!$A$2:$K$386,7,FALSE))= TRUE,0,VLOOKUP($C$5&amp;X26,TABULKA!$A$2:$K$386,7,FALSE))</f>
        <v>0</v>
      </c>
      <c r="J26" s="54"/>
      <c r="K26" s="60">
        <f t="shared" si="2"/>
        <v>0</v>
      </c>
      <c r="L26" s="30">
        <f>IF(ISNA(VLOOKUP($C$5&amp;X26,TABULKA!$A$2:$K$386,8,FALSE))= TRUE,0,VLOOKUP($C$5&amp;X26,TABULKA!$A$2:$K$386,8,FALSE))</f>
        <v>0</v>
      </c>
      <c r="M26" s="54"/>
      <c r="N26" s="60">
        <f t="shared" si="3"/>
        <v>0</v>
      </c>
      <c r="O26" s="30">
        <f>IF(ISNA(VLOOKUP($C$5&amp;X26,TABULKA!$A$2:$K$386,9,FALSE))= TRUE,0,VLOOKUP($C$5&amp;X26,TABULKA!$A$2:$K$386,9,FALSE))</f>
        <v>0</v>
      </c>
      <c r="P26" s="54"/>
      <c r="Q26" s="60">
        <f t="shared" si="4"/>
        <v>0</v>
      </c>
      <c r="R26" s="30">
        <f>IF(ISNA(VLOOKUP($C$5&amp;X26,TABULKA!$A$2:$K$386,10,FALSE))= TRUE,0,VLOOKUP($C$5&amp;X26,TABULKA!$A$2:$K$386,10,FALSE))</f>
        <v>0</v>
      </c>
      <c r="S26" s="54"/>
      <c r="T26" s="60">
        <f t="shared" si="5"/>
        <v>0</v>
      </c>
      <c r="U26" s="31">
        <f>IF(ISNA(VLOOKUP($C$5&amp;X26,TABULKA!$A$2:$K$386,11,FALSE))= TRUE,0,VLOOKUP($C$5&amp;X26,TABULKA!$A$2:$K$386,11,FALSE))</f>
        <v>0</v>
      </c>
      <c r="V26" s="43">
        <f t="shared" si="6"/>
        <v>0</v>
      </c>
      <c r="W26" s="48">
        <f t="shared" si="7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0</v>
      </c>
      <c r="B27" s="29">
        <f>IF(ISNA(VLOOKUP($C$5&amp;X27,TABULKA!$A$2:$K$386,4,FALSE))= TRUE,0,VLOOKUP($C$5&amp;X27,TABULKA!$A$2:$K$386,4,FALSE))</f>
        <v>0</v>
      </c>
      <c r="C27" s="30">
        <f>IF(ISNA(VLOOKUP($C$5&amp;X27,TABULKA!$A$2:$K$386,5,FALSE))= TRUE,0,VLOOKUP($C$5&amp;X27,TABULKA!$A$2:$K$386,5,FALSE))</f>
        <v>0</v>
      </c>
      <c r="D27" s="54"/>
      <c r="E27" s="60">
        <f t="shared" si="0"/>
        <v>0</v>
      </c>
      <c r="F27" s="30">
        <f>IF(ISNA(VLOOKUP($C$5&amp;X27,TABULKA!$A$2:$K$386,6,FALSE))= TRUE,0,VLOOKUP($C$5&amp;X27,TABULKA!$A$2:$K$386,6,FALSE))</f>
        <v>0</v>
      </c>
      <c r="G27" s="54"/>
      <c r="H27" s="60">
        <f t="shared" si="1"/>
        <v>0</v>
      </c>
      <c r="I27" s="30">
        <f>IF(ISNA(VLOOKUP($C$5&amp;X27,TABULKA!$A$2:$K$386,7,FALSE))= TRUE,0,VLOOKUP($C$5&amp;X27,TABULKA!$A$2:$K$386,7,FALSE))</f>
        <v>0</v>
      </c>
      <c r="J27" s="54"/>
      <c r="K27" s="60">
        <f t="shared" si="2"/>
        <v>0</v>
      </c>
      <c r="L27" s="30">
        <f>IF(ISNA(VLOOKUP($C$5&amp;X27,TABULKA!$A$2:$K$386,8,FALSE))= TRUE,0,VLOOKUP($C$5&amp;X27,TABULKA!$A$2:$K$386,8,FALSE))</f>
        <v>0</v>
      </c>
      <c r="M27" s="54"/>
      <c r="N27" s="60">
        <f t="shared" si="3"/>
        <v>0</v>
      </c>
      <c r="O27" s="30">
        <f>IF(ISNA(VLOOKUP($C$5&amp;X27,TABULKA!$A$2:$K$386,9,FALSE))= TRUE,0,VLOOKUP($C$5&amp;X27,TABULKA!$A$2:$K$386,9,FALSE))</f>
        <v>0</v>
      </c>
      <c r="P27" s="54"/>
      <c r="Q27" s="60">
        <f t="shared" si="4"/>
        <v>0</v>
      </c>
      <c r="R27" s="30">
        <f>IF(ISNA(VLOOKUP($C$5&amp;X27,TABULKA!$A$2:$K$386,10,FALSE))= TRUE,0,VLOOKUP($C$5&amp;X27,TABULKA!$A$2:$K$386,10,FALSE))</f>
        <v>0</v>
      </c>
      <c r="S27" s="54"/>
      <c r="T27" s="60">
        <f t="shared" si="5"/>
        <v>0</v>
      </c>
      <c r="U27" s="31">
        <f>IF(ISNA(VLOOKUP($C$5&amp;X27,TABULKA!$A$2:$K$386,11,FALSE))= TRUE,0,VLOOKUP($C$5&amp;X27,TABULKA!$A$2:$K$386,11,FALSE))</f>
        <v>0</v>
      </c>
      <c r="V27" s="43">
        <f t="shared" si="6"/>
        <v>0</v>
      </c>
      <c r="W27" s="48">
        <f t="shared" si="7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0</v>
      </c>
      <c r="B28" s="29">
        <f>IF(ISNA(VLOOKUP($C$5&amp;X28,TABULKA!$A$2:$K$386,4,FALSE))= TRUE,0,VLOOKUP($C$5&amp;X28,TABULKA!$A$2:$K$386,4,FALSE))</f>
        <v>0</v>
      </c>
      <c r="C28" s="30">
        <f>IF(ISNA(VLOOKUP($C$5&amp;X28,TABULKA!$A$2:$K$386,5,FALSE))= TRUE,0,VLOOKUP($C$5&amp;X28,TABULKA!$A$2:$K$386,5,FALSE))</f>
        <v>0</v>
      </c>
      <c r="D28" s="54"/>
      <c r="E28" s="60">
        <f t="shared" si="0"/>
        <v>0</v>
      </c>
      <c r="F28" s="30">
        <f>IF(ISNA(VLOOKUP($C$5&amp;X28,TABULKA!$A$2:$K$386,6,FALSE))= TRUE,0,VLOOKUP($C$5&amp;X28,TABULKA!$A$2:$K$386,6,FALSE))</f>
        <v>0</v>
      </c>
      <c r="G28" s="54"/>
      <c r="H28" s="60">
        <f t="shared" si="1"/>
        <v>0</v>
      </c>
      <c r="I28" s="30">
        <f>IF(ISNA(VLOOKUP($C$5&amp;X28,TABULKA!$A$2:$K$386,7,FALSE))= TRUE,0,VLOOKUP($C$5&amp;X28,TABULKA!$A$2:$K$386,7,FALSE))</f>
        <v>0</v>
      </c>
      <c r="J28" s="54"/>
      <c r="K28" s="60">
        <f t="shared" si="2"/>
        <v>0</v>
      </c>
      <c r="L28" s="30">
        <f>IF(ISNA(VLOOKUP($C$5&amp;X28,TABULKA!$A$2:$K$386,8,FALSE))= TRUE,0,VLOOKUP($C$5&amp;X28,TABULKA!$A$2:$K$386,8,FALSE))</f>
        <v>0</v>
      </c>
      <c r="M28" s="54"/>
      <c r="N28" s="60">
        <f t="shared" si="3"/>
        <v>0</v>
      </c>
      <c r="O28" s="30">
        <f>IF(ISNA(VLOOKUP($C$5&amp;X28,TABULKA!$A$2:$K$386,9,FALSE))= TRUE,0,VLOOKUP($C$5&amp;X28,TABULKA!$A$2:$K$386,9,FALSE))</f>
        <v>0</v>
      </c>
      <c r="P28" s="54"/>
      <c r="Q28" s="60">
        <f t="shared" si="4"/>
        <v>0</v>
      </c>
      <c r="R28" s="30">
        <f>IF(ISNA(VLOOKUP($C$5&amp;X28,TABULKA!$A$2:$K$386,10,FALSE))= TRUE,0,VLOOKUP($C$5&amp;X28,TABULKA!$A$2:$K$386,10,FALSE))</f>
        <v>0</v>
      </c>
      <c r="S28" s="54"/>
      <c r="T28" s="60">
        <f t="shared" si="5"/>
        <v>0</v>
      </c>
      <c r="U28" s="31">
        <f>IF(ISNA(VLOOKUP($C$5&amp;X28,TABULKA!$A$2:$K$386,11,FALSE))= TRUE,0,VLOOKUP($C$5&amp;X28,TABULKA!$A$2:$K$386,11,FALSE))</f>
        <v>0</v>
      </c>
      <c r="V28" s="43">
        <f t="shared" si="6"/>
        <v>0</v>
      </c>
      <c r="W28" s="48">
        <f t="shared" si="7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4"/>
      <c r="E29" s="60">
        <f t="shared" si="0"/>
        <v>0</v>
      </c>
      <c r="F29" s="30">
        <f>IF(ISNA(VLOOKUP($C$5&amp;X29,TABULKA!$A$2:$K$386,6,FALSE))= TRUE,0,VLOOKUP($C$5&amp;X29,TABULKA!$A$2:$K$386,6,FALSE))</f>
        <v>0</v>
      </c>
      <c r="G29" s="54"/>
      <c r="H29" s="60">
        <f t="shared" si="1"/>
        <v>0</v>
      </c>
      <c r="I29" s="30">
        <f>IF(ISNA(VLOOKUP($C$5&amp;X29,TABULKA!$A$2:$K$386,7,FALSE))= TRUE,0,VLOOKUP($C$5&amp;X29,TABULKA!$A$2:$K$386,7,FALSE))</f>
        <v>0</v>
      </c>
      <c r="J29" s="54"/>
      <c r="K29" s="60">
        <f t="shared" si="2"/>
        <v>0</v>
      </c>
      <c r="L29" s="30">
        <f>IF(ISNA(VLOOKUP($C$5&amp;X29,TABULKA!$A$2:$K$386,8,FALSE))= TRUE,0,VLOOKUP($C$5&amp;X29,TABULKA!$A$2:$K$386,8,FALSE))</f>
        <v>0</v>
      </c>
      <c r="M29" s="54"/>
      <c r="N29" s="60">
        <f t="shared" si="3"/>
        <v>0</v>
      </c>
      <c r="O29" s="30">
        <f>IF(ISNA(VLOOKUP($C$5&amp;X29,TABULKA!$A$2:$K$386,9,FALSE))= TRUE,0,VLOOKUP($C$5&amp;X29,TABULKA!$A$2:$K$386,9,FALSE))</f>
        <v>0</v>
      </c>
      <c r="P29" s="54"/>
      <c r="Q29" s="60">
        <f t="shared" si="4"/>
        <v>0</v>
      </c>
      <c r="R29" s="30">
        <f>IF(ISNA(VLOOKUP($C$5&amp;X29,TABULKA!$A$2:$K$386,10,FALSE))= TRUE,0,VLOOKUP($C$5&amp;X29,TABULKA!$A$2:$K$386,10,FALSE))</f>
        <v>0</v>
      </c>
      <c r="S29" s="54"/>
      <c r="T29" s="60">
        <f t="shared" si="5"/>
        <v>0</v>
      </c>
      <c r="U29" s="31">
        <f>IF(ISNA(VLOOKUP($C$5&amp;X29,TABULKA!$A$2:$K$386,11,FALSE))= TRUE,0,VLOOKUP($C$5&amp;X29,TABULKA!$A$2:$K$386,11,FALSE))</f>
        <v>0</v>
      </c>
      <c r="V29" s="43">
        <f t="shared" si="6"/>
        <v>0</v>
      </c>
      <c r="W29" s="48">
        <f t="shared" si="7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0</v>
      </c>
      <c r="B30" s="29">
        <f>IF(ISNA(VLOOKUP($C$5&amp;X30,TABULKA!$A$2:$K$386,4,FALSE))= TRUE,0,VLOOKUP($C$5&amp;X30,TABULKA!$A$2:$K$386,4,FALSE))</f>
        <v>0</v>
      </c>
      <c r="C30" s="30">
        <f>IF(ISNA(VLOOKUP($C$5&amp;X30,TABULKA!$A$2:$K$386,5,FALSE))= TRUE,0,VLOOKUP($C$5&amp;X30,TABULKA!$A$2:$K$386,5,FALSE))</f>
        <v>0</v>
      </c>
      <c r="D30" s="54"/>
      <c r="E30" s="60">
        <f t="shared" si="0"/>
        <v>0</v>
      </c>
      <c r="F30" s="30">
        <f>IF(ISNA(VLOOKUP($C$5&amp;X30,TABULKA!$A$2:$K$386,6,FALSE))= TRUE,0,VLOOKUP($C$5&amp;X30,TABULKA!$A$2:$K$386,6,FALSE))</f>
        <v>0</v>
      </c>
      <c r="G30" s="54"/>
      <c r="H30" s="60">
        <f t="shared" si="1"/>
        <v>0</v>
      </c>
      <c r="I30" s="30">
        <f>IF(ISNA(VLOOKUP($C$5&amp;X30,TABULKA!$A$2:$K$386,7,FALSE))= TRUE,0,VLOOKUP($C$5&amp;X30,TABULKA!$A$2:$K$386,7,FALSE))</f>
        <v>0</v>
      </c>
      <c r="J30" s="54"/>
      <c r="K30" s="60">
        <f t="shared" si="2"/>
        <v>0</v>
      </c>
      <c r="L30" s="30">
        <f>IF(ISNA(VLOOKUP($C$5&amp;X30,TABULKA!$A$2:$K$386,8,FALSE))= TRUE,0,VLOOKUP($C$5&amp;X30,TABULKA!$A$2:$K$386,8,FALSE))</f>
        <v>0</v>
      </c>
      <c r="M30" s="54"/>
      <c r="N30" s="60">
        <f t="shared" si="3"/>
        <v>0</v>
      </c>
      <c r="O30" s="30">
        <f>IF(ISNA(VLOOKUP($C$5&amp;X30,TABULKA!$A$2:$K$386,9,FALSE))= TRUE,0,VLOOKUP($C$5&amp;X30,TABULKA!$A$2:$K$386,9,FALSE))</f>
        <v>0</v>
      </c>
      <c r="P30" s="54"/>
      <c r="Q30" s="60">
        <f t="shared" si="4"/>
        <v>0</v>
      </c>
      <c r="R30" s="30">
        <f>IF(ISNA(VLOOKUP($C$5&amp;X30,TABULKA!$A$2:$K$386,10,FALSE))= TRUE,0,VLOOKUP($C$5&amp;X30,TABULKA!$A$2:$K$386,10,FALSE))</f>
        <v>0</v>
      </c>
      <c r="S30" s="54"/>
      <c r="T30" s="60">
        <f t="shared" si="5"/>
        <v>0</v>
      </c>
      <c r="U30" s="31">
        <f>IF(ISNA(VLOOKUP($C$5&amp;X30,TABULKA!$A$2:$K$386,11,FALSE))= TRUE,0,VLOOKUP($C$5&amp;X30,TABULKA!$A$2:$K$386,11,FALSE))</f>
        <v>0</v>
      </c>
      <c r="V30" s="44">
        <f t="shared" si="6"/>
        <v>0</v>
      </c>
      <c r="W30" s="49">
        <f t="shared" si="7"/>
        <v>0</v>
      </c>
      <c r="X30" s="26">
        <v>20</v>
      </c>
    </row>
    <row r="31" spans="1:24" ht="13.5" thickBot="1" x14ac:dyDescent="0.25">
      <c r="A31" s="32"/>
      <c r="B31" s="33" t="s">
        <v>8</v>
      </c>
      <c r="C31" s="34">
        <f>SUM(C11:C30)</f>
        <v>86053</v>
      </c>
      <c r="D31" s="55"/>
      <c r="E31" s="61"/>
      <c r="F31" s="34">
        <f>SUM(F11:F30)</f>
        <v>35552</v>
      </c>
      <c r="G31" s="63"/>
      <c r="H31" s="64"/>
      <c r="I31" s="34">
        <f>SUM(I11:I30)</f>
        <v>0</v>
      </c>
      <c r="J31" s="63"/>
      <c r="K31" s="64"/>
      <c r="L31" s="34">
        <f>SUM(L11:L30)</f>
        <v>0</v>
      </c>
      <c r="M31" s="63"/>
      <c r="N31" s="64"/>
      <c r="O31" s="34">
        <f>SUM(O11:O30)</f>
        <v>1458</v>
      </c>
      <c r="P31" s="63"/>
      <c r="Q31" s="64"/>
      <c r="R31" s="34">
        <f>SUM(R11:R30)</f>
        <v>570</v>
      </c>
      <c r="S31" s="63"/>
      <c r="T31" s="64"/>
      <c r="U31" s="35">
        <f>SUM(U11:U30)</f>
        <v>123633</v>
      </c>
      <c r="V31" s="45">
        <f>SUM(V11:V30)</f>
        <v>0</v>
      </c>
      <c r="W31" s="46">
        <f t="shared" si="7"/>
        <v>0</v>
      </c>
    </row>
    <row r="32" spans="1:24" x14ac:dyDescent="0.2">
      <c r="A32" s="6" t="s">
        <v>12</v>
      </c>
    </row>
    <row r="33" spans="1:23" x14ac:dyDescent="0.2">
      <c r="A33" s="36" t="s">
        <v>0</v>
      </c>
      <c r="B33" s="37" t="s">
        <v>13</v>
      </c>
    </row>
    <row r="34" spans="1:23" x14ac:dyDescent="0.2">
      <c r="A34" s="36" t="s">
        <v>1</v>
      </c>
      <c r="B34" s="37" t="s">
        <v>14</v>
      </c>
    </row>
    <row r="35" spans="1:23" x14ac:dyDescent="0.2">
      <c r="A35" s="36" t="s">
        <v>2</v>
      </c>
      <c r="B35" s="37" t="s">
        <v>15</v>
      </c>
    </row>
    <row r="36" spans="1:23" s="6" customFormat="1" x14ac:dyDescent="0.2">
      <c r="A36" s="36" t="s">
        <v>3</v>
      </c>
      <c r="B36" s="37" t="s">
        <v>16</v>
      </c>
      <c r="C36" s="38"/>
      <c r="D36" s="56"/>
      <c r="E36" s="56"/>
      <c r="F36" s="38"/>
      <c r="G36" s="56"/>
      <c r="H36" s="56"/>
      <c r="J36" s="56"/>
      <c r="K36" s="56"/>
      <c r="M36" s="56"/>
      <c r="N36" s="56"/>
      <c r="P36" s="56"/>
      <c r="Q36" s="56"/>
      <c r="S36" s="56"/>
      <c r="T36" s="56"/>
      <c r="U36" s="39"/>
      <c r="V36" s="39"/>
      <c r="W36" s="39"/>
    </row>
    <row r="37" spans="1:23" s="6" customFormat="1" x14ac:dyDescent="0.2">
      <c r="A37" s="36" t="s">
        <v>4</v>
      </c>
      <c r="B37" s="37" t="s">
        <v>17</v>
      </c>
      <c r="C37" s="38"/>
      <c r="D37" s="56"/>
      <c r="E37" s="56"/>
      <c r="F37" s="38"/>
      <c r="G37" s="56"/>
      <c r="H37" s="56"/>
      <c r="J37" s="56"/>
      <c r="K37" s="56"/>
      <c r="M37" s="56"/>
      <c r="N37" s="56"/>
      <c r="P37" s="56"/>
      <c r="Q37" s="56"/>
      <c r="S37" s="56"/>
      <c r="T37" s="56"/>
      <c r="U37" s="39"/>
      <c r="V37" s="39"/>
      <c r="W37" s="39"/>
    </row>
    <row r="38" spans="1:23" x14ac:dyDescent="0.2">
      <c r="A38" s="36" t="s">
        <v>5</v>
      </c>
      <c r="B38" s="37" t="s">
        <v>18</v>
      </c>
    </row>
    <row r="39" spans="1:23" x14ac:dyDescent="0.2">
      <c r="A39" s="36" t="s">
        <v>372</v>
      </c>
    </row>
    <row r="41" spans="1:23" x14ac:dyDescent="0.2">
      <c r="I41" s="6"/>
      <c r="J41" s="56"/>
      <c r="K41" s="56"/>
    </row>
    <row r="42" spans="1:23" x14ac:dyDescent="0.2">
      <c r="I42" s="6"/>
      <c r="J42" s="56"/>
      <c r="K42" s="56"/>
    </row>
    <row r="43" spans="1:23" x14ac:dyDescent="0.2">
      <c r="I43" s="6"/>
      <c r="J43" s="56"/>
      <c r="K43" s="56"/>
    </row>
    <row r="44" spans="1:23" x14ac:dyDescent="0.2">
      <c r="A44" s="40"/>
      <c r="B44" s="40"/>
      <c r="C44" s="39"/>
      <c r="D44" s="56"/>
      <c r="E44" s="56"/>
      <c r="F44" s="39"/>
      <c r="G44" s="56"/>
      <c r="H44" s="56"/>
      <c r="I44" s="39"/>
      <c r="J44" s="56"/>
      <c r="K44" s="56"/>
    </row>
    <row r="48" spans="1:23" x14ac:dyDescent="0.2">
      <c r="I48" s="6"/>
      <c r="J48" s="65"/>
      <c r="K48" s="65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1">
    <cfRule type="containsErrors" dxfId="6" priority="19">
      <formula>ISERROR(K11)</formula>
    </cfRule>
  </conditionalFormatting>
  <conditionalFormatting sqref="K11:K30 P16">
    <cfRule type="containsText" dxfId="5" priority="21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2" stopIfTrue="1" operator="lessThan">
      <formula>0.0001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221" workbookViewId="0">
      <selection activeCell="K234" sqref="K234:K241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423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450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730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26069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22620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43756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29765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21331</v>
      </c>
      <c r="F72">
        <v>5372</v>
      </c>
      <c r="G72">
        <v>0</v>
      </c>
      <c r="H72">
        <v>0</v>
      </c>
      <c r="I72">
        <v>0</v>
      </c>
      <c r="J72">
        <v>0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17488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6953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2085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1346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834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730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1149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888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424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44681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6415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7768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8030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7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8787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28357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19578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13665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2873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9917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19483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11436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11045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24273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11508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20868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22024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6594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13138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16383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8931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15314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6466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7590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1334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4144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9594</v>
      </c>
      <c r="F235">
        <v>1441</v>
      </c>
      <c r="G235">
        <v>0</v>
      </c>
      <c r="H235">
        <v>0</v>
      </c>
      <c r="I235">
        <v>0</v>
      </c>
      <c r="J235">
        <v>0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6820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2840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6598</v>
      </c>
      <c r="F242">
        <v>4398</v>
      </c>
      <c r="G242">
        <v>0</v>
      </c>
      <c r="H242">
        <v>0</v>
      </c>
      <c r="I242">
        <v>0</v>
      </c>
      <c r="J242">
        <v>0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13700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12045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13830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8506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11394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12879</v>
      </c>
      <c r="F250">
        <v>6676</v>
      </c>
      <c r="G250">
        <v>0</v>
      </c>
      <c r="H250">
        <v>0</v>
      </c>
      <c r="I250">
        <v>0</v>
      </c>
      <c r="J250">
        <v>0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16100</v>
      </c>
      <c r="F251">
        <v>3961</v>
      </c>
      <c r="G251">
        <v>0</v>
      </c>
      <c r="H251">
        <v>0</v>
      </c>
      <c r="I251">
        <v>0</v>
      </c>
      <c r="J251">
        <v>0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13408</v>
      </c>
      <c r="F254">
        <v>5310</v>
      </c>
      <c r="G254">
        <v>0</v>
      </c>
      <c r="H254">
        <v>0</v>
      </c>
      <c r="I254">
        <v>0</v>
      </c>
      <c r="J254">
        <v>0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13452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22027</v>
      </c>
      <c r="F256">
        <v>4110</v>
      </c>
      <c r="G256">
        <v>0</v>
      </c>
      <c r="H256">
        <v>0</v>
      </c>
      <c r="I256">
        <v>304</v>
      </c>
      <c r="J256">
        <v>0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18639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14011</v>
      </c>
      <c r="F259">
        <v>13109</v>
      </c>
      <c r="G259">
        <v>0</v>
      </c>
      <c r="H259">
        <v>0</v>
      </c>
      <c r="I259">
        <v>55</v>
      </c>
      <c r="J259">
        <v>0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6544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341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1152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3049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2466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44341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72487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7427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18190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72541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63423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29871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12843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42611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38972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17044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1380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3503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35779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8760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1082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14783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23188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11988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6160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12787</v>
      </c>
      <c r="F321">
        <v>197</v>
      </c>
      <c r="G321">
        <v>0</v>
      </c>
      <c r="H321">
        <v>0</v>
      </c>
      <c r="I321">
        <v>0</v>
      </c>
      <c r="J321">
        <v>0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10783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17479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3994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1744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1699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5570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5963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4095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5345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7422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3693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3404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1088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9778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11906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6501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10255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8878</v>
      </c>
      <c r="F363">
        <v>6343</v>
      </c>
      <c r="G363">
        <v>0</v>
      </c>
      <c r="H363">
        <v>0</v>
      </c>
      <c r="I363">
        <v>0</v>
      </c>
      <c r="J363">
        <v>0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11926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3662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5994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962</v>
      </c>
      <c r="F376">
        <v>1200</v>
      </c>
      <c r="G376">
        <v>0</v>
      </c>
      <c r="H376">
        <v>0</v>
      </c>
      <c r="I376">
        <v>0</v>
      </c>
      <c r="J376">
        <v>0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3709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6743</v>
      </c>
      <c r="F378">
        <v>2558</v>
      </c>
      <c r="G378">
        <v>0</v>
      </c>
      <c r="H378">
        <v>0</v>
      </c>
      <c r="I378">
        <v>0</v>
      </c>
      <c r="J378">
        <v>0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11002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9373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8910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10180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13295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B388&amp;C388</f>
        <v>9001</v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404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2013-11-29T09:51:07Z</cp:lastPrinted>
  <dcterms:created xsi:type="dcterms:W3CDTF">2012-10-26T09:46:07Z</dcterms:created>
  <dcterms:modified xsi:type="dcterms:W3CDTF">2024-06-07T06:02:03Z</dcterms:modified>
</cp:coreProperties>
</file>