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7.0.11\nas\Zdielane\PAPU\ZP_Luxova\Rok 2024\ZsNH A2\09-A3-2024-Kosenie v MČ SM, MČ Nad Jazerom, MČ Juh\"/>
    </mc:Choice>
  </mc:AlternateContent>
  <bookViews>
    <workbookView xWindow="0" yWindow="0" windowWidth="28800" windowHeight="11835"/>
  </bookViews>
  <sheets>
    <sheet name="201" sheetId="10" r:id="rId1"/>
    <sheet name="TABULKA" sheetId="1" r:id="rId2"/>
  </sheets>
  <definedNames>
    <definedName name="_xlnm._FilterDatabase" localSheetId="0" hidden="1">'201'!$B$5:$C$5</definedName>
    <definedName name="co" localSheetId="0">TABULKA!#REF!</definedName>
    <definedName name="co">TABULKA!#REF!</definedName>
    <definedName name="SUTAZ_TABULKA" localSheetId="0">TABULKA!#REF!</definedName>
    <definedName name="SUTAZ_TABULKA">TABULKA!#REF!</definedName>
    <definedName name="SUTAZ_TABULKA_203" localSheetId="1">TABULKA!#REF!</definedName>
    <definedName name="TAB_KOMPL" localSheetId="1">TABULKA!$B$1:$Y$388</definedName>
  </definedNames>
  <calcPr calcId="152511"/>
</workbook>
</file>

<file path=xl/calcChain.xml><?xml version="1.0" encoding="utf-8"?>
<calcChain xmlns="http://schemas.openxmlformats.org/spreadsheetml/2006/main">
  <c r="A389" i="1" l="1"/>
  <c r="A390" i="1"/>
  <c r="A391" i="1"/>
  <c r="A392" i="1"/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C2" i="10"/>
  <c r="A12" i="10" l="1"/>
  <c r="C26" i="10"/>
  <c r="B19" i="10"/>
  <c r="I24" i="10"/>
  <c r="K24" i="10" s="1"/>
  <c r="R13" i="10"/>
  <c r="T13" i="10" s="1"/>
  <c r="U20" i="10"/>
  <c r="A28" i="10"/>
  <c r="L15" i="10"/>
  <c r="N15" i="10" s="1"/>
  <c r="O22" i="10"/>
  <c r="Q22" i="10" s="1"/>
  <c r="R29" i="10"/>
  <c r="T29" i="10" s="1"/>
  <c r="F17" i="10"/>
  <c r="H17" i="10" s="1"/>
  <c r="R30" i="10"/>
  <c r="T30" i="10" s="1"/>
  <c r="C14" i="10"/>
  <c r="E14" i="10" s="1"/>
  <c r="L19" i="10"/>
  <c r="N19" i="10" s="1"/>
  <c r="B23" i="10"/>
  <c r="O26" i="10"/>
  <c r="Q26" i="10" s="1"/>
  <c r="C30" i="10"/>
  <c r="L30" i="10"/>
  <c r="N30" i="10" s="1"/>
  <c r="B11" i="10"/>
  <c r="U12" i="10"/>
  <c r="O14" i="10"/>
  <c r="Q14" i="10" s="1"/>
  <c r="I16" i="10"/>
  <c r="K16" i="10" s="1"/>
  <c r="C18" i="10"/>
  <c r="E18" i="10" s="1"/>
  <c r="A20" i="10"/>
  <c r="R21" i="10"/>
  <c r="T21" i="10" s="1"/>
  <c r="L23" i="10"/>
  <c r="N23" i="10" s="1"/>
  <c r="F25" i="10"/>
  <c r="H25" i="10" s="1"/>
  <c r="B27" i="10"/>
  <c r="U28" i="10"/>
  <c r="O30" i="10"/>
  <c r="Q30" i="10" s="1"/>
  <c r="I12" i="10"/>
  <c r="K12" i="10" s="1"/>
  <c r="A16" i="10"/>
  <c r="R17" i="10"/>
  <c r="T17" i="10" s="1"/>
  <c r="F21" i="10"/>
  <c r="H21" i="10" s="1"/>
  <c r="U24" i="10"/>
  <c r="I28" i="10"/>
  <c r="K28" i="10" s="1"/>
  <c r="L11" i="10"/>
  <c r="F13" i="10"/>
  <c r="H13" i="10" s="1"/>
  <c r="B15" i="10"/>
  <c r="U16" i="10"/>
  <c r="O18" i="10"/>
  <c r="Q18" i="10" s="1"/>
  <c r="I20" i="10"/>
  <c r="K20" i="10" s="1"/>
  <c r="C22" i="10"/>
  <c r="A24" i="10"/>
  <c r="R25" i="10"/>
  <c r="T25" i="10" s="1"/>
  <c r="L27" i="10"/>
  <c r="N27" i="10" s="1"/>
  <c r="F29" i="10"/>
  <c r="H29" i="10" s="1"/>
  <c r="O11" i="10"/>
  <c r="Q11" i="10" s="1"/>
  <c r="L12" i="10"/>
  <c r="N12" i="10" s="1"/>
  <c r="I13" i="10"/>
  <c r="K13" i="10" s="1"/>
  <c r="F14" i="10"/>
  <c r="H14" i="10" s="1"/>
  <c r="C15" i="10"/>
  <c r="B16" i="10"/>
  <c r="A17" i="10"/>
  <c r="U17" i="10"/>
  <c r="F18" i="10"/>
  <c r="H18" i="10" s="1"/>
  <c r="C19" i="10"/>
  <c r="B20" i="10"/>
  <c r="A21" i="10"/>
  <c r="U21" i="10"/>
  <c r="R22" i="10"/>
  <c r="T22" i="10" s="1"/>
  <c r="C23" i="10"/>
  <c r="E23" i="10" s="1"/>
  <c r="B24" i="10"/>
  <c r="A25" i="10"/>
  <c r="F26" i="10"/>
  <c r="H26" i="10" s="1"/>
  <c r="C27" i="10"/>
  <c r="E27" i="10" s="1"/>
  <c r="B28" i="10"/>
  <c r="L28" i="10"/>
  <c r="N28" i="10" s="1"/>
  <c r="I29" i="10"/>
  <c r="K29" i="10" s="1"/>
  <c r="F30" i="10"/>
  <c r="H30" i="10" s="1"/>
  <c r="F11" i="10"/>
  <c r="H11" i="10" s="1"/>
  <c r="R11" i="10"/>
  <c r="C12" i="10"/>
  <c r="E12" i="10" s="1"/>
  <c r="O12" i="10"/>
  <c r="Q12" i="10" s="1"/>
  <c r="B13" i="10"/>
  <c r="L13" i="10"/>
  <c r="N13" i="10" s="1"/>
  <c r="A14" i="10"/>
  <c r="I14" i="10"/>
  <c r="K14" i="10" s="1"/>
  <c r="U14" i="10"/>
  <c r="F15" i="10"/>
  <c r="H15" i="10" s="1"/>
  <c r="R15" i="10"/>
  <c r="T15" i="10" s="1"/>
  <c r="C16" i="10"/>
  <c r="E16" i="10" s="1"/>
  <c r="O16" i="10"/>
  <c r="Q16" i="10" s="1"/>
  <c r="B17" i="10"/>
  <c r="L17" i="10"/>
  <c r="N17" i="10" s="1"/>
  <c r="A18" i="10"/>
  <c r="I18" i="10"/>
  <c r="K18" i="10" s="1"/>
  <c r="U18" i="10"/>
  <c r="F19" i="10"/>
  <c r="H19" i="10" s="1"/>
  <c r="R19" i="10"/>
  <c r="T19" i="10" s="1"/>
  <c r="C20" i="10"/>
  <c r="O20" i="10"/>
  <c r="Q20" i="10" s="1"/>
  <c r="B21" i="10"/>
  <c r="L21" i="10"/>
  <c r="N21" i="10" s="1"/>
  <c r="A22" i="10"/>
  <c r="I22" i="10"/>
  <c r="K22" i="10" s="1"/>
  <c r="U22" i="10"/>
  <c r="F23" i="10"/>
  <c r="H23" i="10" s="1"/>
  <c r="R23" i="10"/>
  <c r="T23" i="10" s="1"/>
  <c r="C24" i="10"/>
  <c r="E24" i="10" s="1"/>
  <c r="O24" i="10"/>
  <c r="Q24" i="10" s="1"/>
  <c r="B25" i="10"/>
  <c r="L25" i="10"/>
  <c r="N25" i="10" s="1"/>
  <c r="A26" i="10"/>
  <c r="I26" i="10"/>
  <c r="K26" i="10" s="1"/>
  <c r="U26" i="10"/>
  <c r="F27" i="10"/>
  <c r="H27" i="10" s="1"/>
  <c r="R27" i="10"/>
  <c r="T27" i="10" s="1"/>
  <c r="C28" i="10"/>
  <c r="O28" i="10"/>
  <c r="Q28" i="10" s="1"/>
  <c r="B29" i="10"/>
  <c r="L29" i="10"/>
  <c r="N29" i="10" s="1"/>
  <c r="A30" i="10"/>
  <c r="I30" i="10"/>
  <c r="K30" i="10" s="1"/>
  <c r="U30" i="10"/>
  <c r="C11" i="10"/>
  <c r="E11" i="10" s="1"/>
  <c r="B12" i="10"/>
  <c r="A13" i="10"/>
  <c r="U13" i="10"/>
  <c r="R14" i="10"/>
  <c r="T14" i="10" s="1"/>
  <c r="O15" i="10"/>
  <c r="Q15" i="10" s="1"/>
  <c r="L16" i="10"/>
  <c r="N16" i="10" s="1"/>
  <c r="I17" i="10"/>
  <c r="K17" i="10" s="1"/>
  <c r="R18" i="10"/>
  <c r="T18" i="10" s="1"/>
  <c r="O19" i="10"/>
  <c r="Q19" i="10" s="1"/>
  <c r="L20" i="10"/>
  <c r="N20" i="10" s="1"/>
  <c r="I21" i="10"/>
  <c r="K21" i="10" s="1"/>
  <c r="F22" i="10"/>
  <c r="H22" i="10" s="1"/>
  <c r="O23" i="10"/>
  <c r="Q23" i="10" s="1"/>
  <c r="L24" i="10"/>
  <c r="N24" i="10" s="1"/>
  <c r="I25" i="10"/>
  <c r="K25" i="10" s="1"/>
  <c r="U25" i="10"/>
  <c r="R26" i="10"/>
  <c r="T26" i="10" s="1"/>
  <c r="O27" i="10"/>
  <c r="Q27" i="10" s="1"/>
  <c r="A29" i="10"/>
  <c r="U29" i="10"/>
  <c r="A11" i="10"/>
  <c r="I11" i="10"/>
  <c r="K11" i="10" s="1"/>
  <c r="U11" i="10"/>
  <c r="F12" i="10"/>
  <c r="H12" i="10" s="1"/>
  <c r="R12" i="10"/>
  <c r="T12" i="10" s="1"/>
  <c r="C13" i="10"/>
  <c r="E13" i="10" s="1"/>
  <c r="O13" i="10"/>
  <c r="Q13" i="10" s="1"/>
  <c r="B14" i="10"/>
  <c r="L14" i="10"/>
  <c r="N14" i="10" s="1"/>
  <c r="A15" i="10"/>
  <c r="I15" i="10"/>
  <c r="K15" i="10" s="1"/>
  <c r="U15" i="10"/>
  <c r="F16" i="10"/>
  <c r="H16" i="10" s="1"/>
  <c r="R16" i="10"/>
  <c r="T16" i="10" s="1"/>
  <c r="C17" i="10"/>
  <c r="O17" i="10"/>
  <c r="Q17" i="10" s="1"/>
  <c r="B18" i="10"/>
  <c r="L18" i="10"/>
  <c r="N18" i="10" s="1"/>
  <c r="A19" i="10"/>
  <c r="I19" i="10"/>
  <c r="K19" i="10" s="1"/>
  <c r="U19" i="10"/>
  <c r="F20" i="10"/>
  <c r="H20" i="10" s="1"/>
  <c r="R20" i="10"/>
  <c r="T20" i="10" s="1"/>
  <c r="C21" i="10"/>
  <c r="E21" i="10" s="1"/>
  <c r="O21" i="10"/>
  <c r="Q21" i="10" s="1"/>
  <c r="B22" i="10"/>
  <c r="L22" i="10"/>
  <c r="N22" i="10" s="1"/>
  <c r="A23" i="10"/>
  <c r="I23" i="10"/>
  <c r="K23" i="10" s="1"/>
  <c r="U23" i="10"/>
  <c r="F24" i="10"/>
  <c r="H24" i="10" s="1"/>
  <c r="R24" i="10"/>
  <c r="T24" i="10" s="1"/>
  <c r="C25" i="10"/>
  <c r="E25" i="10" s="1"/>
  <c r="O25" i="10"/>
  <c r="Q25" i="10" s="1"/>
  <c r="B26" i="10"/>
  <c r="L26" i="10"/>
  <c r="N26" i="10" s="1"/>
  <c r="A27" i="10"/>
  <c r="I27" i="10"/>
  <c r="K27" i="10" s="1"/>
  <c r="U27" i="10"/>
  <c r="F28" i="10"/>
  <c r="H28" i="10" s="1"/>
  <c r="R28" i="10"/>
  <c r="T28" i="10" s="1"/>
  <c r="C29" i="10"/>
  <c r="E29" i="10" s="1"/>
  <c r="O29" i="10"/>
  <c r="Q29" i="10" s="1"/>
  <c r="B30" i="10"/>
  <c r="T11" i="10"/>
  <c r="E17" i="10"/>
  <c r="E20" i="10"/>
  <c r="E28" i="10"/>
  <c r="N11" i="10"/>
  <c r="E22" i="10"/>
  <c r="E26" i="10"/>
  <c r="E30" i="10"/>
  <c r="E15" i="10"/>
  <c r="E19" i="10"/>
  <c r="R31" i="10" l="1"/>
  <c r="V27" i="10"/>
  <c r="W27" i="10" s="1"/>
  <c r="L31" i="10"/>
  <c r="V16" i="10"/>
  <c r="W16" i="10" s="1"/>
  <c r="V25" i="10"/>
  <c r="W25" i="10" s="1"/>
  <c r="V13" i="10"/>
  <c r="W13" i="10" s="1"/>
  <c r="O31" i="10"/>
  <c r="V29" i="10"/>
  <c r="W29" i="10" s="1"/>
  <c r="V23" i="10"/>
  <c r="W23" i="10" s="1"/>
  <c r="I31" i="10"/>
  <c r="U31" i="10"/>
  <c r="V24" i="10"/>
  <c r="W24" i="10" s="1"/>
  <c r="V14" i="10"/>
  <c r="W14" i="10" s="1"/>
  <c r="C31" i="10"/>
  <c r="V18" i="10"/>
  <c r="W18" i="10" s="1"/>
  <c r="V21" i="10"/>
  <c r="W21" i="10" s="1"/>
  <c r="V12" i="10"/>
  <c r="W12" i="10" s="1"/>
  <c r="F31" i="10"/>
  <c r="V17" i="10"/>
  <c r="W17" i="10" s="1"/>
  <c r="V20" i="10"/>
  <c r="W20" i="10" s="1"/>
  <c r="V28" i="10"/>
  <c r="W28" i="10" s="1"/>
  <c r="V26" i="10"/>
  <c r="W26" i="10" s="1"/>
  <c r="V15" i="10"/>
  <c r="W15" i="10" s="1"/>
  <c r="V22" i="10"/>
  <c r="W22" i="10" s="1"/>
  <c r="V30" i="10"/>
  <c r="W30" i="10" s="1"/>
  <c r="V19" i="10"/>
  <c r="W19" i="10" s="1"/>
  <c r="V11" i="10"/>
  <c r="W11" i="10" l="1"/>
  <c r="V31" i="10"/>
  <c r="W31" i="10" l="1"/>
</calcChain>
</file>

<file path=xl/connections.xml><?xml version="1.0" encoding="utf-8"?>
<connections xmlns="http://schemas.openxmlformats.org/spreadsheetml/2006/main">
  <connection id="1" name="TAB_KOMPL" type="6" refreshedVersion="8" background="1" saveData="1">
    <textPr codePage="1250" sourceFile="C:\_GIS\tab_vypoctove-n\TAB_KOMPL.csv" decimal="," thousands=" " comma="1">
      <textFields count="3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<sst xmlns="http://schemas.openxmlformats.org/spreadsheetml/2006/main" count="470" uniqueCount="435">
  <si>
    <t>T</t>
  </si>
  <si>
    <t>TS</t>
  </si>
  <si>
    <t>TR</t>
  </si>
  <si>
    <t>TRS</t>
  </si>
  <si>
    <t>TN</t>
  </si>
  <si>
    <t>TNS</t>
  </si>
  <si>
    <t>názov situácie</t>
  </si>
  <si>
    <t>trávniky spolu</t>
  </si>
  <si>
    <t>Lokalita spolu</t>
  </si>
  <si>
    <t>Lokalita č.</t>
  </si>
  <si>
    <t>údržba zelene - kosenie</t>
  </si>
  <si>
    <t>č. sit.</t>
  </si>
  <si>
    <t xml:space="preserve">Vysvetlivky: </t>
  </si>
  <si>
    <t xml:space="preserve"> - trávnik bežný v rovine</t>
  </si>
  <si>
    <t xml:space="preserve"> - trávnik bežný na svahu</t>
  </si>
  <si>
    <t xml:space="preserve"> - trávnik reprezentačný</t>
  </si>
  <si>
    <t xml:space="preserve"> - trávnik reprezentačný na svahu</t>
  </si>
  <si>
    <t xml:space="preserve"> - távnik neupravený</t>
  </si>
  <si>
    <t xml:space="preserve"> - trávnik neupravený na svahu</t>
  </si>
  <si>
    <t xml:space="preserve">Mestská časť </t>
  </si>
  <si>
    <t>Medzi mostami</t>
  </si>
  <si>
    <t>Kostolianska cesta</t>
  </si>
  <si>
    <t>Dvory na Slovenskej jednoty</t>
  </si>
  <si>
    <t>Dvory na Kisdyho a Obrancov mieru</t>
  </si>
  <si>
    <t>Watsonova</t>
  </si>
  <si>
    <t>Dvory na Letnej</t>
  </si>
  <si>
    <t>Hurbanova</t>
  </si>
  <si>
    <t>Stromoradie Slovenskej jednoty</t>
  </si>
  <si>
    <t>Hviezdoslavova</t>
  </si>
  <si>
    <t>Dom umenia</t>
  </si>
  <si>
    <t>Moyzesova park II</t>
  </si>
  <si>
    <t>Moyzesova park I</t>
  </si>
  <si>
    <t>Galenova</t>
  </si>
  <si>
    <t>Krmanova</t>
  </si>
  <si>
    <t>Jumbo centrum</t>
  </si>
  <si>
    <t>Masarykova</t>
  </si>
  <si>
    <t>Jiskrova</t>
  </si>
  <si>
    <t>Thurzova</t>
  </si>
  <si>
    <t>Lermontovova</t>
  </si>
  <si>
    <t>Garbiarska</t>
  </si>
  <si>
    <t>Immaculata</t>
  </si>
  <si>
    <t>Park pri Immaculata</t>
  </si>
  <si>
    <t>Park Slobody</t>
  </si>
  <si>
    <t>Benadova II</t>
  </si>
  <si>
    <t>Mulda 2-3</t>
  </si>
  <si>
    <t>OC Laborec</t>
  </si>
  <si>
    <t>Dvorkinova, Maurerova</t>
  </si>
  <si>
    <t>Clementisova</t>
  </si>
  <si>
    <t>Zupkova</t>
  </si>
  <si>
    <t>Krosnianska I</t>
  </si>
  <si>
    <t>Adlerova</t>
  </si>
  <si>
    <t>Krosnianska II</t>
  </si>
  <si>
    <t>Okrsok VIII</t>
  </si>
  <si>
    <t>Trieda arm.gen. Svobodu I</t>
  </si>
  <si>
    <t>Trieda arm.gen. Svobodu II</t>
  </si>
  <si>
    <t>Trieda arm.gen. Svobodu III</t>
  </si>
  <si>
    <t>Trieda arm.gen. Svobodu IV</t>
  </si>
  <si>
    <t>Trieda arm.gen. Svobodu V</t>
  </si>
  <si>
    <t>Trieda arm.gen. Svobodu VI</t>
  </si>
  <si>
    <t>Trieda arm.gen. Svobodu VII</t>
  </si>
  <si>
    <t>Mulda 3-4</t>
  </si>
  <si>
    <t>Jazero I</t>
  </si>
  <si>
    <t>Jazero II</t>
  </si>
  <si>
    <t>Jazero III</t>
  </si>
  <si>
    <t>Jazero IV</t>
  </si>
  <si>
    <t>Turgenevova I</t>
  </si>
  <si>
    <t>Turgenevova II</t>
  </si>
  <si>
    <t>Rastislavova I</t>
  </si>
  <si>
    <t>Rastislavova II</t>
  </si>
  <si>
    <t>Rastislavova III</t>
  </si>
  <si>
    <t>Rastislavova IV</t>
  </si>
  <si>
    <t>Pred poliklinikou Juh</t>
  </si>
  <si>
    <t>Dom techniky</t>
  </si>
  <si>
    <t>101 - číslo lokality, prvé číslo - mestská časť (napr. 1 - Sever), druhé dvojčíslie číslo lokality (01, 02, 03, ...)</t>
  </si>
  <si>
    <t>bez DPH</t>
  </si>
  <si>
    <t>s DPH</t>
  </si>
  <si>
    <t>cena spolu</t>
  </si>
  <si>
    <t>m2</t>
  </si>
  <si>
    <t>Cesta pod Hradovou I</t>
  </si>
  <si>
    <t>jednotková cena</t>
  </si>
  <si>
    <t>Hlinkova I</t>
  </si>
  <si>
    <t>Hlinkova II</t>
  </si>
  <si>
    <t>Cesta pod Hradovou II</t>
  </si>
  <si>
    <t>LOK</t>
  </si>
  <si>
    <t>CIS_SIT</t>
  </si>
  <si>
    <t>SIT</t>
  </si>
  <si>
    <t>T_SUMA</t>
  </si>
  <si>
    <t>ZK</t>
  </si>
  <si>
    <t>ZL</t>
  </si>
  <si>
    <t>ZP</t>
  </si>
  <si>
    <t>ZIP</t>
  </si>
  <si>
    <t>CP</t>
  </si>
  <si>
    <t>CD</t>
  </si>
  <si>
    <t>CA</t>
  </si>
  <si>
    <t>CG</t>
  </si>
  <si>
    <t>BET</t>
  </si>
  <si>
    <t>P</t>
  </si>
  <si>
    <t>BIO</t>
  </si>
  <si>
    <t>Park Okrsok VIII</t>
  </si>
  <si>
    <t>VO</t>
  </si>
  <si>
    <t>Park Komenského - západ</t>
  </si>
  <si>
    <t>Park Komenského - východ</t>
  </si>
  <si>
    <t>Amfiteáter</t>
  </si>
  <si>
    <t>Cesta na Kalváriu</t>
  </si>
  <si>
    <t>Sídlisko Krupinská</t>
  </si>
  <si>
    <t>Stará spišská cesta</t>
  </si>
  <si>
    <t>Fakľová</t>
  </si>
  <si>
    <t>Cyprusová, Palmová, Rozálska</t>
  </si>
  <si>
    <t>Svah Watsonova - Sládkovičova</t>
  </si>
  <si>
    <t>Sídlisko Watsonova</t>
  </si>
  <si>
    <t>Stromoradie Urbánkova</t>
  </si>
  <si>
    <t>Letná TU</t>
  </si>
  <si>
    <t>Stromoradie Vysokoškolská</t>
  </si>
  <si>
    <t>Havlíčkova</t>
  </si>
  <si>
    <t>Bloky na Watsonova - Komenského</t>
  </si>
  <si>
    <t>Čermeľská cesta I.</t>
  </si>
  <si>
    <t>Čermeľská cesta II.</t>
  </si>
  <si>
    <t>Čermeľská cesta III.</t>
  </si>
  <si>
    <t>Čermeľská cesta IV.</t>
  </si>
  <si>
    <t>Park Vodárenská</t>
  </si>
  <si>
    <t>Sídlisko Mier</t>
  </si>
  <si>
    <t>Sídlisko Alfa - UVL</t>
  </si>
  <si>
    <t>Sídlisko Beta</t>
  </si>
  <si>
    <t>Sídlisko Delta</t>
  </si>
  <si>
    <t>Vodárenská</t>
  </si>
  <si>
    <t>Bloky na Národnej triede</t>
  </si>
  <si>
    <t>Palkovičova</t>
  </si>
  <si>
    <t>Stromoradie Ťahanovské riadky</t>
  </si>
  <si>
    <t>Stromoradie Tolstého</t>
  </si>
  <si>
    <t>Stromoradie Tomášikova</t>
  </si>
  <si>
    <t>Stromoradie Záborského</t>
  </si>
  <si>
    <t>Rampová</t>
  </si>
  <si>
    <t>Sídlisko Podhradová I.</t>
  </si>
  <si>
    <t>Sídlisko Podhradová II.</t>
  </si>
  <si>
    <t>Sídlisko Podhradová III.</t>
  </si>
  <si>
    <t>Sídlisko Podhradová IV.</t>
  </si>
  <si>
    <t>Ďumbierska</t>
  </si>
  <si>
    <t>Gerlachovská</t>
  </si>
  <si>
    <t>Kavečianska cesta</t>
  </si>
  <si>
    <t>Rodinné domy - Podhradová I</t>
  </si>
  <si>
    <t>Rodinné domy - Podhradová II</t>
  </si>
  <si>
    <t>Stromoradie Kostolianska-Májová</t>
  </si>
  <si>
    <t>Park Anička</t>
  </si>
  <si>
    <t>Cesta k areálu Anička</t>
  </si>
  <si>
    <t>PKO Košice</t>
  </si>
  <si>
    <t>Pod šiancom</t>
  </si>
  <si>
    <t>ICO nádrž</t>
  </si>
  <si>
    <t>Boženy Němcovej</t>
  </si>
  <si>
    <t>Električková slučka - B.Němcovej</t>
  </si>
  <si>
    <t>Stromoradie Komenského</t>
  </si>
  <si>
    <t>Električková slučka pri Veterine</t>
  </si>
  <si>
    <t>Komenského - SPŠE, Kadetka</t>
  </si>
  <si>
    <t>Kostolianska cesta pri Zimnom Štadióne</t>
  </si>
  <si>
    <t>Komenského - Vysokoškolská</t>
  </si>
  <si>
    <t>Národná trieda I</t>
  </si>
  <si>
    <t>Národná trieda II</t>
  </si>
  <si>
    <t>Branisková - Nám. L. Novomeského</t>
  </si>
  <si>
    <t>Kpt. Nálepku</t>
  </si>
  <si>
    <t>Karpatská - Magurská</t>
  </si>
  <si>
    <t>Vojenská - Floriánska</t>
  </si>
  <si>
    <t>Park Žriedlová</t>
  </si>
  <si>
    <t>Štefánikova</t>
  </si>
  <si>
    <t>Protifašistických bojovníkov</t>
  </si>
  <si>
    <t>Palackého</t>
  </si>
  <si>
    <t>Drevný trh</t>
  </si>
  <si>
    <t>Senný trh</t>
  </si>
  <si>
    <t>Puškinova</t>
  </si>
  <si>
    <t>Zvonárska</t>
  </si>
  <si>
    <t>Podtatranského</t>
  </si>
  <si>
    <t>Stará Baštová</t>
  </si>
  <si>
    <t>Kasárenské nám.</t>
  </si>
  <si>
    <t>Továrenská</t>
  </si>
  <si>
    <t>Kmeťova</t>
  </si>
  <si>
    <t>Löflerova</t>
  </si>
  <si>
    <t>Svätoplukova</t>
  </si>
  <si>
    <t>Jesenského</t>
  </si>
  <si>
    <t>Festivalové námestie</t>
  </si>
  <si>
    <t>Československej armády</t>
  </si>
  <si>
    <t>Strojárenská</t>
  </si>
  <si>
    <t>Bačíkova, Mäsiarska</t>
  </si>
  <si>
    <t>Zbrojničná</t>
  </si>
  <si>
    <t>Timonova, Mojmírova</t>
  </si>
  <si>
    <t>Grešákova</t>
  </si>
  <si>
    <t>Tajovského</t>
  </si>
  <si>
    <t>Kuzmányho ulica</t>
  </si>
  <si>
    <t>Poštová</t>
  </si>
  <si>
    <t>MUDr. Kostlivého</t>
  </si>
  <si>
    <t>Čajakova</t>
  </si>
  <si>
    <t>Račkov park</t>
  </si>
  <si>
    <t>Komenského</t>
  </si>
  <si>
    <t>Nám. Maratónu mieru</t>
  </si>
  <si>
    <t>Štúrova</t>
  </si>
  <si>
    <t>Sídlisko II</t>
  </si>
  <si>
    <t>bloky Komenského</t>
  </si>
  <si>
    <t>sídl. Slovenskej jednoty</t>
  </si>
  <si>
    <t>Bloky pri Jazmíne</t>
  </si>
  <si>
    <t>sídl. Stromová</t>
  </si>
  <si>
    <t>Stromoradie Letná</t>
  </si>
  <si>
    <t>Mestský park</t>
  </si>
  <si>
    <t>Tyršovo nábrežie</t>
  </si>
  <si>
    <t>Park medzi Divadlom a Dómom</t>
  </si>
  <si>
    <t>Luník I - Obchodná</t>
  </si>
  <si>
    <t>Luník I - Ondavská</t>
  </si>
  <si>
    <t>Luník I - Ondavská, Vojenská</t>
  </si>
  <si>
    <t>Luník I - Považská</t>
  </si>
  <si>
    <t>Luník I - Lesnícka</t>
  </si>
  <si>
    <t>Luník I - Poľovnícka</t>
  </si>
  <si>
    <t>Luník I - Inžinierska</t>
  </si>
  <si>
    <t>Luník I - Fialková</t>
  </si>
  <si>
    <t>Ružová, Ungárova</t>
  </si>
  <si>
    <t>Luník II - Kysucká</t>
  </si>
  <si>
    <t>Luník II - Čapajevova</t>
  </si>
  <si>
    <t>Luník II - Sokolovská</t>
  </si>
  <si>
    <t>Luník II - Katkin park</t>
  </si>
  <si>
    <t>Luník II - OC Terasa</t>
  </si>
  <si>
    <t>Luník II - ul. Výstavby</t>
  </si>
  <si>
    <t>Luník II - ul. Pokroku</t>
  </si>
  <si>
    <t>Luník II - Sokolovská, škola</t>
  </si>
  <si>
    <t>Luník II - Hronská, garáže</t>
  </si>
  <si>
    <t>Luník III - ul. Obrody, sever</t>
  </si>
  <si>
    <t>Luník III - Aničkin park</t>
  </si>
  <si>
    <t>Luník III - Ľudová</t>
  </si>
  <si>
    <t>Luník III - ul. Obrody, juh</t>
  </si>
  <si>
    <t>Luník III - Brigádnická</t>
  </si>
  <si>
    <t>Luník III - Ružínska</t>
  </si>
  <si>
    <t>Luník III - ul. Slobody</t>
  </si>
  <si>
    <t>Luník III - ul. Slobody, škola</t>
  </si>
  <si>
    <t>Luník IV - Nešporova</t>
  </si>
  <si>
    <t>Luník IV - OC Erika</t>
  </si>
  <si>
    <t>Luník IV - Uherova</t>
  </si>
  <si>
    <t>Luník IV - Gudernova</t>
  </si>
  <si>
    <t>Luník IV - Kežmarská, východ</t>
  </si>
  <si>
    <t>Luník IV - Kežmarská, západ</t>
  </si>
  <si>
    <t>Luník V - Muškátová</t>
  </si>
  <si>
    <t>Luník V - Muškátová, potraviny</t>
  </si>
  <si>
    <t>Luník V - Pražská</t>
  </si>
  <si>
    <t>Luník V - Ružová</t>
  </si>
  <si>
    <t>Luník V - Orgovánová</t>
  </si>
  <si>
    <t>Luník V - Matuškova</t>
  </si>
  <si>
    <t>Luník VI - Jazmínová</t>
  </si>
  <si>
    <t>Luník VI - Bernolákova, škola</t>
  </si>
  <si>
    <t>Luník VI - Tr. SNP</t>
  </si>
  <si>
    <t>sídl. Moldavská I</t>
  </si>
  <si>
    <t>sídl. Moldavská II</t>
  </si>
  <si>
    <t>Luník VI - Moldavská, OC Lídl</t>
  </si>
  <si>
    <t>Luník VI - Tri hôrky</t>
  </si>
  <si>
    <t>Luník VI - Moldavská cesta</t>
  </si>
  <si>
    <t>Luník VII - OC Terasa</t>
  </si>
  <si>
    <t>Luník VII - Humenská, sever</t>
  </si>
  <si>
    <t>Luník VII - Humenská, východ</t>
  </si>
  <si>
    <t>Luník VII - Humenská, stred</t>
  </si>
  <si>
    <t>Luník VII - Humenská, juh</t>
  </si>
  <si>
    <t>Luník VII - Humenská, západ</t>
  </si>
  <si>
    <t>Luník VII - Rožňavská</t>
  </si>
  <si>
    <t>Luník VII - Michalovská</t>
  </si>
  <si>
    <t>Luník VII - Trebišovská</t>
  </si>
  <si>
    <t>Luník VIII - Mikovíniho, sever</t>
  </si>
  <si>
    <t>Luník VIII - Mikovíniho, stred</t>
  </si>
  <si>
    <t>Luník VIII - Mikovíniho, juh</t>
  </si>
  <si>
    <t>Luník VIII - Jedlíkova</t>
  </si>
  <si>
    <t>Moldavská cesta, kruhový objazd</t>
  </si>
  <si>
    <t>Tr. SNP, Moldavská cesta - Bardejovská</t>
  </si>
  <si>
    <t>Tr. SNP, Bardejovská - Šafárikova tr.</t>
  </si>
  <si>
    <t>Tr. SNP, Šafárikova tr. - Toryská</t>
  </si>
  <si>
    <t>Tr. SNP, Toryská - Ružínska</t>
  </si>
  <si>
    <t>Tr. SNP, Ružínska - Hronská</t>
  </si>
  <si>
    <t>Tr. SNP, Hronská - Ipeľská</t>
  </si>
  <si>
    <t>Tr. SNP, Ipeľská - Festivalové nám.</t>
  </si>
  <si>
    <t>Hronská ulica</t>
  </si>
  <si>
    <t>Šafárikova ulica</t>
  </si>
  <si>
    <t>Ipeľská ulica</t>
  </si>
  <si>
    <t>Ružínska ulica</t>
  </si>
  <si>
    <t>Toryská I</t>
  </si>
  <si>
    <t>Toryská II - OC Galéria</t>
  </si>
  <si>
    <t>Toryská III</t>
  </si>
  <si>
    <t>Miestny úrad</t>
  </si>
  <si>
    <t>Magistrát mesta Košice</t>
  </si>
  <si>
    <t>Park nad pohotovosťou Toryská</t>
  </si>
  <si>
    <t>Park Toryská</t>
  </si>
  <si>
    <t>Bardejovská I</t>
  </si>
  <si>
    <t>Bardejovská II</t>
  </si>
  <si>
    <t>Popradská cesta, OC Kaufland</t>
  </si>
  <si>
    <t>Popradská cesta, Cvč Domino</t>
  </si>
  <si>
    <t>Popradská cesta, Žilinská</t>
  </si>
  <si>
    <t>Popradská cesta, OC Lídl</t>
  </si>
  <si>
    <t>Popradská cesta, Moskovská tr. - Hronská</t>
  </si>
  <si>
    <t>Popradská cesta, Hronská - Tr. KVP</t>
  </si>
  <si>
    <t>Popradská cesta, tr. KVP - Ipeľská</t>
  </si>
  <si>
    <t>Popradská cesta, Ipeľská - tr. SNP</t>
  </si>
  <si>
    <t>Tr. KVP, jazdiareň</t>
  </si>
  <si>
    <t>Moskovská trieda, ČSL odboja</t>
  </si>
  <si>
    <t>Borovicový háj</t>
  </si>
  <si>
    <t>Myslavská I</t>
  </si>
  <si>
    <t>Myslavská II</t>
  </si>
  <si>
    <t>IBV - Kremnická, I</t>
  </si>
  <si>
    <t>IBV - Kremnická, II</t>
  </si>
  <si>
    <t>IBV - Bratislavská, Plzeňská</t>
  </si>
  <si>
    <t>IBV - Bratiskavská, OC</t>
  </si>
  <si>
    <t>IBV - Žilinská</t>
  </si>
  <si>
    <t>IBV - Bratislavská, Hodonínska</t>
  </si>
  <si>
    <t>IBV - Plzeňská</t>
  </si>
  <si>
    <t>IBV - Jihlavská</t>
  </si>
  <si>
    <t>Moldavská cesta I</t>
  </si>
  <si>
    <t>Moldavská cesta II</t>
  </si>
  <si>
    <t>Nová Terasa</t>
  </si>
  <si>
    <t>Kurská</t>
  </si>
  <si>
    <t>Kalinovská</t>
  </si>
  <si>
    <t>Tokajícka</t>
  </si>
  <si>
    <t>Lidické námestie</t>
  </si>
  <si>
    <t>Benadova I, Jegorovovo nám., Baštovanského</t>
  </si>
  <si>
    <t>Polyfunkčný dom</t>
  </si>
  <si>
    <t>Jaltská</t>
  </si>
  <si>
    <t>Postupimská</t>
  </si>
  <si>
    <t>Kpt. Jaroša</t>
  </si>
  <si>
    <t>Bielocerkevská</t>
  </si>
  <si>
    <t>Povstania českého ľudu</t>
  </si>
  <si>
    <t>Ovručská</t>
  </si>
  <si>
    <t>Dopravné ihrisko Zupkova</t>
  </si>
  <si>
    <t>Charkovská, Buzulucká</t>
  </si>
  <si>
    <t>Buzulucká</t>
  </si>
  <si>
    <t>Fábryho</t>
  </si>
  <si>
    <t>Exnárova, Fábryho</t>
  </si>
  <si>
    <t>Park Bašťovanského</t>
  </si>
  <si>
    <t>Furčianska</t>
  </si>
  <si>
    <t>Prešovská cesta I</t>
  </si>
  <si>
    <t>Prešovská cesta IV</t>
  </si>
  <si>
    <t>Prešovská cesta V</t>
  </si>
  <si>
    <t>Prešovská cesta VI</t>
  </si>
  <si>
    <t>Sečovská cesta I</t>
  </si>
  <si>
    <t>Garáže Lingov</t>
  </si>
  <si>
    <t>Križovatky I</t>
  </si>
  <si>
    <t>Sanačné rigoly pod Okrskom I - III</t>
  </si>
  <si>
    <t>Sanačné rigoly pod Okrskom IV</t>
  </si>
  <si>
    <t>Svah pod Maurerovou a sanačný rigol</t>
  </si>
  <si>
    <t>Sanačný rigol nad Fábryho</t>
  </si>
  <si>
    <t>Rovníková - Raketová</t>
  </si>
  <si>
    <t>Rovníková - Družicová</t>
  </si>
  <si>
    <t>Raketová - Meteórová</t>
  </si>
  <si>
    <t>Družicová - Galaktická</t>
  </si>
  <si>
    <t>Talinská</t>
  </si>
  <si>
    <t>Dneperská - Ladožská</t>
  </si>
  <si>
    <t>Ladožská - Rovníková</t>
  </si>
  <si>
    <t>Baltická - Kaspická</t>
  </si>
  <si>
    <t>Kaspická - Čiernomorská</t>
  </si>
  <si>
    <t>Azovská - Amurská</t>
  </si>
  <si>
    <t>Irkutská - Dneperská</t>
  </si>
  <si>
    <t>Bukovecká - zelený pás</t>
  </si>
  <si>
    <t>Jazero V - rodinné domy</t>
  </si>
  <si>
    <t>Električková trať I</t>
  </si>
  <si>
    <t>Električková trať II</t>
  </si>
  <si>
    <t>Električková trať III</t>
  </si>
  <si>
    <t>Električková trať IV</t>
  </si>
  <si>
    <t>Električková trať V</t>
  </si>
  <si>
    <t>Slanecká cesta - teplovod I</t>
  </si>
  <si>
    <t>Slanecká cesta - teplovod II</t>
  </si>
  <si>
    <t>Slanecká cesta - teplovod III</t>
  </si>
  <si>
    <t>Važecká - zelený pás</t>
  </si>
  <si>
    <t>Diaľničný privádzač - Jazero</t>
  </si>
  <si>
    <t>Slanecká cesta - Modus</t>
  </si>
  <si>
    <t>Železníky I</t>
  </si>
  <si>
    <t>Železníky II</t>
  </si>
  <si>
    <t>Šibená hora</t>
  </si>
  <si>
    <t>Moldavská - Žižkova</t>
  </si>
  <si>
    <t>Slnečná - Dunajská</t>
  </si>
  <si>
    <t>Mlynárska - Zborovská</t>
  </si>
  <si>
    <t>Vojvodská</t>
  </si>
  <si>
    <t>Pastéurovo námestie</t>
  </si>
  <si>
    <t>Šoltésovej</t>
  </si>
  <si>
    <t>Milosrdenstva - Gaštanová</t>
  </si>
  <si>
    <t>Lichardova - Skladná</t>
  </si>
  <si>
    <t>Rázusova - Skladná</t>
  </si>
  <si>
    <t>Fibichova - Palackého</t>
  </si>
  <si>
    <t>Palárikova</t>
  </si>
  <si>
    <t>Partizánska - Ludmanská</t>
  </si>
  <si>
    <t>Hollého</t>
  </si>
  <si>
    <t>Rosná</t>
  </si>
  <si>
    <t>Oštepová</t>
  </si>
  <si>
    <t>Krivá</t>
  </si>
  <si>
    <t>Požiarnická</t>
  </si>
  <si>
    <t>Jarmočná</t>
  </si>
  <si>
    <t>Stará pracháreň</t>
  </si>
  <si>
    <t>Jantárová I</t>
  </si>
  <si>
    <t>Jantárová II</t>
  </si>
  <si>
    <t>Jantárová III</t>
  </si>
  <si>
    <t>Južná trieda I</t>
  </si>
  <si>
    <t>Južná trieda II</t>
  </si>
  <si>
    <t>Južná trieda III</t>
  </si>
  <si>
    <t>Južná trieda IV</t>
  </si>
  <si>
    <t>Južná trieda V</t>
  </si>
  <si>
    <t>Hotel Strojár</t>
  </si>
  <si>
    <t>Cintorínska</t>
  </si>
  <si>
    <t>Alejová I</t>
  </si>
  <si>
    <t>Alejová II</t>
  </si>
  <si>
    <t>Gemerská</t>
  </si>
  <si>
    <t>VSA - Blšák</t>
  </si>
  <si>
    <t>Moldavská, križovatka</t>
  </si>
  <si>
    <t>Nižné Kapustníky</t>
  </si>
  <si>
    <t>Červený rak I</t>
  </si>
  <si>
    <t>Budapeštianska - park</t>
  </si>
  <si>
    <t>Sofijská</t>
  </si>
  <si>
    <t>Varšavská</t>
  </si>
  <si>
    <t>Varšavská - Belehradská</t>
  </si>
  <si>
    <t>Belehradská - Maďarská</t>
  </si>
  <si>
    <t>Budapeštianska - Miestny úrad</t>
  </si>
  <si>
    <t>Havanská - Európska trieda</t>
  </si>
  <si>
    <t>Bukurešťská - Berlínska</t>
  </si>
  <si>
    <t>Berlínska - Budapeštianska</t>
  </si>
  <si>
    <t>Bukurešťská - Havanská</t>
  </si>
  <si>
    <t>Juhoslovanská - Maďarská</t>
  </si>
  <si>
    <t>Čínska</t>
  </si>
  <si>
    <t>Pekinská</t>
  </si>
  <si>
    <t>Hanojská</t>
  </si>
  <si>
    <t>Európska trieda</t>
  </si>
  <si>
    <t>Ázijská I</t>
  </si>
  <si>
    <t>Ázijská II</t>
  </si>
  <si>
    <t>Plochy Čínska - Hanojská</t>
  </si>
  <si>
    <t>Bruselská</t>
  </si>
  <si>
    <t>Bruselská - Aténska</t>
  </si>
  <si>
    <t>Americká - Aténska</t>
  </si>
  <si>
    <t>Aténska - Austrálska trieda</t>
  </si>
  <si>
    <t>Aténska - Európska trieda</t>
  </si>
  <si>
    <t>Helsinská</t>
  </si>
  <si>
    <t>Viedenská</t>
  </si>
  <si>
    <t>Austrálska trieda</t>
  </si>
  <si>
    <t>Americká trieda I</t>
  </si>
  <si>
    <t>Americká trieda II</t>
  </si>
  <si>
    <t>Americká trieda III</t>
  </si>
  <si>
    <t>Magnezitárska</t>
  </si>
  <si>
    <t>Verejný cintorín</t>
  </si>
  <si>
    <t>rok 2024</t>
  </si>
  <si>
    <t>ČASŤ č. 1</t>
  </si>
  <si>
    <t>Príloha č. 2/A - NÁVRH UCHÁDZAČA NA PLNENIE KRITÉRIÍ  A CENOVÁ TABUĽKA  (zároveň príloha č. 1 Rámcovej zmluvy)</t>
  </si>
  <si>
    <t>Tabuľka súčtov plôch a cien kosenia s pohrabaním a odvozom - 1 kosba</t>
  </si>
  <si>
    <t>Uchádzač:</t>
  </si>
  <si>
    <r>
      <t xml:space="preserve">Uchádzač vyhlasuje, že </t>
    </r>
    <r>
      <rPr>
        <b/>
        <sz val="10"/>
        <rFont val="Calibri"/>
        <family val="2"/>
        <charset val="238"/>
        <scheme val="minor"/>
      </rPr>
      <t xml:space="preserve"> JE</t>
    </r>
    <r>
      <rPr>
        <sz val="10"/>
        <rFont val="Calibri"/>
        <family val="2"/>
        <charset val="238"/>
        <scheme val="minor"/>
      </rPr>
      <t xml:space="preserve"> /</t>
    </r>
    <r>
      <rPr>
        <b/>
        <sz val="10"/>
        <rFont val="Calibri"/>
        <family val="2"/>
        <charset val="238"/>
        <scheme val="minor"/>
      </rPr>
      <t xml:space="preserve"> NIE JE</t>
    </r>
    <r>
      <rPr>
        <sz val="10"/>
        <rFont val="Calibri"/>
        <family val="2"/>
        <charset val="238"/>
        <scheme val="minor"/>
      </rPr>
      <t xml:space="preserve"> platiteľom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</si>
</sst>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23" x14ac:knownFonts="1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Calibri"/>
      <charset val="238"/>
      <scheme val="minor"/>
    </font>
    <font>
      <b/>
      <sz val="10"/>
      <name val="Calibri"/>
      <charset val="238"/>
      <scheme val="minor"/>
    </font>
    <font>
      <sz val="16"/>
      <name val="Calibri"/>
      <charset val="238"/>
      <scheme val="minor"/>
    </font>
    <font>
      <sz val="8"/>
      <name val="Calibri"/>
      <charset val="238"/>
      <scheme val="minor"/>
    </font>
    <font>
      <b/>
      <sz val="8"/>
      <name val="Calibri"/>
      <charset val="238"/>
      <scheme val="minor"/>
    </font>
    <font>
      <b/>
      <sz val="16"/>
      <name val="Calibri"/>
      <charset val="238"/>
      <scheme val="minor"/>
    </font>
    <font>
      <sz val="10"/>
      <color theme="0"/>
      <name val="Calibri"/>
      <charset val="238"/>
      <scheme val="minor"/>
    </font>
    <font>
      <sz val="8.5"/>
      <color theme="0"/>
      <name val="Calibri"/>
      <charset val="238"/>
      <scheme val="minor"/>
    </font>
    <font>
      <sz val="8.5"/>
      <name val="Calibri"/>
      <charset val="238"/>
      <scheme val="minor"/>
    </font>
    <font>
      <b/>
      <sz val="6.5"/>
      <name val="Calibri"/>
      <charset val="238"/>
      <scheme val="minor"/>
    </font>
    <font>
      <sz val="6.5"/>
      <name val="Calibri"/>
      <charset val="238"/>
      <scheme val="minor"/>
    </font>
    <font>
      <b/>
      <sz val="10"/>
      <name val="MS Sans Serif"/>
      <family val="2"/>
      <charset val="238"/>
    </font>
    <font>
      <sz val="6.5"/>
      <color theme="1"/>
      <name val="Calibri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4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</cellStyleXfs>
  <cellXfs count="81">
    <xf numFmtId="0" fontId="0" fillId="0" borderId="0" xfId="0"/>
    <xf numFmtId="0" fontId="5" fillId="0" borderId="0" xfId="0" applyFont="1"/>
    <xf numFmtId="1" fontId="0" fillId="0" borderId="0" xfId="0" applyNumberFormat="1"/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49" fontId="15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5" fillId="2" borderId="11" xfId="0" applyNumberFormat="1" applyFont="1" applyFill="1" applyBorder="1" applyAlignment="1" applyProtection="1">
      <alignment horizontal="center" vertical="center"/>
      <protection hidden="1"/>
    </xf>
    <xf numFmtId="49" fontId="15" fillId="2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Protection="1">
      <protection hidden="1"/>
    </xf>
    <xf numFmtId="0" fontId="14" fillId="0" borderId="0" xfId="0" applyFont="1" applyAlignment="1" applyProtection="1">
      <alignment horizontal="left"/>
      <protection hidden="1"/>
    </xf>
    <xf numFmtId="0" fontId="14" fillId="0" borderId="0" xfId="0" applyFont="1" applyProtection="1">
      <protection hidden="1"/>
    </xf>
    <xf numFmtId="0" fontId="16" fillId="4" borderId="10" xfId="0" applyFont="1" applyFill="1" applyBorder="1" applyAlignment="1" applyProtection="1">
      <alignment horizontal="center" vertical="center" wrapText="1" shrinkToFit="1"/>
      <protection hidden="1"/>
    </xf>
    <xf numFmtId="0" fontId="16" fillId="4" borderId="11" xfId="0" applyFont="1" applyFill="1" applyBorder="1" applyAlignment="1" applyProtection="1">
      <alignment horizontal="center" vertical="center"/>
      <protection hidden="1"/>
    </xf>
    <xf numFmtId="3" fontId="16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3" fontId="16" fillId="4" borderId="3" xfId="0" applyNumberFormat="1" applyFont="1" applyFill="1" applyBorder="1" applyAlignment="1" applyProtection="1">
      <alignment horizontal="center" vertical="center" wrapText="1" shrinkToFit="1"/>
      <protection hidden="1"/>
    </xf>
    <xf numFmtId="4" fontId="16" fillId="4" borderId="10" xfId="0" applyNumberFormat="1" applyFont="1" applyFill="1" applyBorder="1" applyAlignment="1" applyProtection="1">
      <alignment horizontal="center" vertical="center" wrapText="1" shrinkToFit="1"/>
      <protection hidden="1"/>
    </xf>
    <xf numFmtId="4" fontId="15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Alignment="1" applyProtection="1">
      <alignment horizontal="center" vertical="center" wrapText="1" shrinkToFit="1"/>
      <protection hidden="1"/>
    </xf>
    <xf numFmtId="0" fontId="6" fillId="0" borderId="0" xfId="0" applyFont="1" applyAlignment="1" applyProtection="1">
      <alignment horizontal="center" vertical="center" wrapText="1" shrinkToFit="1"/>
      <protection hidden="1"/>
    </xf>
    <xf numFmtId="0" fontId="16" fillId="0" borderId="8" xfId="0" applyFont="1" applyBorder="1" applyAlignment="1" applyProtection="1">
      <alignment horizontal="center" wrapText="1" shrinkToFit="1"/>
      <protection hidden="1"/>
    </xf>
    <xf numFmtId="0" fontId="16" fillId="4" borderId="9" xfId="0" applyFont="1" applyFill="1" applyBorder="1" applyAlignment="1" applyProtection="1">
      <alignment horizontal="left" indent="1"/>
      <protection hidden="1"/>
    </xf>
    <xf numFmtId="3" fontId="16" fillId="0" borderId="8" xfId="0" applyNumberFormat="1" applyFont="1" applyBorder="1" applyAlignment="1" applyProtection="1">
      <alignment horizontal="right" vertical="center" wrapText="1" shrinkToFit="1"/>
      <protection hidden="1"/>
    </xf>
    <xf numFmtId="3" fontId="15" fillId="0" borderId="4" xfId="0" applyNumberFormat="1" applyFont="1" applyBorder="1" applyAlignment="1" applyProtection="1">
      <alignment horizontal="right" vertical="center" wrapText="1" shrinkToFit="1"/>
      <protection hidden="1"/>
    </xf>
    <xf numFmtId="0" fontId="12" fillId="0" borderId="0" xfId="0" applyFont="1" applyAlignment="1" applyProtection="1">
      <alignment wrapText="1" shrinkToFit="1"/>
      <protection hidden="1"/>
    </xf>
    <xf numFmtId="0" fontId="6" fillId="0" borderId="0" xfId="0" applyFont="1" applyAlignment="1" applyProtection="1">
      <alignment wrapText="1" shrinkToFit="1"/>
      <protection hidden="1"/>
    </xf>
    <xf numFmtId="0" fontId="16" fillId="0" borderId="6" xfId="0" applyFont="1" applyBorder="1" applyAlignment="1" applyProtection="1">
      <alignment horizontal="center" wrapText="1" shrinkToFit="1"/>
      <protection hidden="1"/>
    </xf>
    <xf numFmtId="0" fontId="16" fillId="4" borderId="7" xfId="0" applyFont="1" applyFill="1" applyBorder="1" applyAlignment="1" applyProtection="1">
      <alignment horizontal="left" indent="1"/>
      <protection hidden="1"/>
    </xf>
    <xf numFmtId="3" fontId="16" fillId="0" borderId="6" xfId="0" applyNumberFormat="1" applyFont="1" applyBorder="1" applyAlignment="1" applyProtection="1">
      <alignment horizontal="right" vertical="center" wrapText="1" shrinkToFit="1"/>
      <protection hidden="1"/>
    </xf>
    <xf numFmtId="3" fontId="15" fillId="0" borderId="13" xfId="0" applyNumberFormat="1" applyFont="1" applyBorder="1" applyAlignment="1" applyProtection="1">
      <alignment horizontal="right" vertical="center" wrapText="1" shrinkToFit="1"/>
      <protection hidden="1"/>
    </xf>
    <xf numFmtId="0" fontId="15" fillId="2" borderId="10" xfId="0" applyFont="1" applyFill="1" applyBorder="1" applyProtection="1">
      <protection hidden="1"/>
    </xf>
    <xf numFmtId="0" fontId="15" fillId="2" borderId="11" xfId="0" applyFont="1" applyFill="1" applyBorder="1" applyProtection="1">
      <protection hidden="1"/>
    </xf>
    <xf numFmtId="3" fontId="15" fillId="2" borderId="10" xfId="0" applyNumberFormat="1" applyFont="1" applyFill="1" applyBorder="1" applyAlignment="1" applyProtection="1">
      <alignment horizontal="right" vertical="center"/>
      <protection hidden="1"/>
    </xf>
    <xf numFmtId="3" fontId="15" fillId="2" borderId="3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49" fontId="9" fillId="0" borderId="0" xfId="0" applyNumberFormat="1" applyFont="1" applyProtection="1">
      <protection hidden="1"/>
    </xf>
    <xf numFmtId="164" fontId="10" fillId="0" borderId="0" xfId="0" applyNumberFormat="1" applyFont="1" applyProtection="1">
      <protection hidden="1"/>
    </xf>
    <xf numFmtId="4" fontId="10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49" fontId="1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/>
      <protection hidden="1"/>
    </xf>
    <xf numFmtId="4" fontId="16" fillId="0" borderId="4" xfId="0" applyNumberFormat="1" applyFont="1" applyBorder="1" applyAlignment="1" applyProtection="1">
      <alignment horizontal="right" vertical="center"/>
      <protection hidden="1"/>
    </xf>
    <xf numFmtId="4" fontId="16" fillId="0" borderId="15" xfId="0" applyNumberFormat="1" applyFont="1" applyBorder="1" applyAlignment="1" applyProtection="1">
      <alignment horizontal="right" vertical="center"/>
      <protection hidden="1"/>
    </xf>
    <xf numFmtId="4" fontId="16" fillId="2" borderId="3" xfId="0" applyNumberFormat="1" applyFont="1" applyFill="1" applyBorder="1" applyAlignment="1" applyProtection="1">
      <alignment horizontal="right" vertical="center"/>
      <protection hidden="1"/>
    </xf>
    <xf numFmtId="4" fontId="15" fillId="5" borderId="14" xfId="0" applyNumberFormat="1" applyFont="1" applyFill="1" applyBorder="1" applyAlignment="1" applyProtection="1">
      <alignment horizontal="right" vertical="center"/>
      <protection hidden="1"/>
    </xf>
    <xf numFmtId="4" fontId="15" fillId="2" borderId="16" xfId="0" applyNumberFormat="1" applyFont="1" applyFill="1" applyBorder="1" applyAlignment="1" applyProtection="1">
      <alignment horizontal="right" vertical="center"/>
      <protection hidden="1"/>
    </xf>
    <xf numFmtId="4" fontId="15" fillId="2" borderId="17" xfId="0" applyNumberFormat="1" applyFont="1" applyFill="1" applyBorder="1" applyAlignment="1" applyProtection="1">
      <alignment horizontal="right" vertical="center"/>
      <protection hidden="1"/>
    </xf>
    <xf numFmtId="4" fontId="15" fillId="2" borderId="18" xfId="0" applyNumberFormat="1" applyFont="1" applyFill="1" applyBorder="1" applyAlignment="1" applyProtection="1">
      <alignment horizontal="right" vertical="center"/>
      <protection hidden="1"/>
    </xf>
    <xf numFmtId="165" fontId="6" fillId="0" borderId="0" xfId="0" applyNumberFormat="1" applyFont="1" applyProtection="1">
      <protection hidden="1"/>
    </xf>
    <xf numFmtId="165" fontId="7" fillId="0" borderId="0" xfId="0" applyNumberFormat="1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right"/>
      <protection hidden="1"/>
    </xf>
    <xf numFmtId="165" fontId="16" fillId="4" borderId="2" xfId="0" applyNumberFormat="1" applyFont="1" applyFill="1" applyBorder="1" applyAlignment="1" applyProtection="1">
      <alignment horizontal="center" vertical="center" wrapText="1" shrinkToFit="1"/>
      <protection hidden="1"/>
    </xf>
    <xf numFmtId="165" fontId="18" fillId="3" borderId="1" xfId="0" applyNumberFormat="1" applyFont="1" applyFill="1" applyBorder="1" applyAlignment="1" applyProtection="1">
      <alignment horizontal="right" vertical="center" wrapText="1" shrinkToFit="1"/>
      <protection locked="0" hidden="1"/>
    </xf>
    <xf numFmtId="165" fontId="18" fillId="2" borderId="2" xfId="0" applyNumberFormat="1" applyFont="1" applyFill="1" applyBorder="1" applyAlignment="1" applyProtection="1">
      <alignment horizontal="right" vertical="center"/>
      <protection hidden="1"/>
    </xf>
    <xf numFmtId="165" fontId="10" fillId="0" borderId="0" xfId="0" applyNumberFormat="1" applyFont="1" applyProtection="1">
      <protection hidden="1"/>
    </xf>
    <xf numFmtId="165" fontId="16" fillId="4" borderId="11" xfId="0" applyNumberFormat="1" applyFont="1" applyFill="1" applyBorder="1" applyAlignment="1" applyProtection="1">
      <alignment horizontal="center" vertical="center" wrapText="1" shrinkToFit="1"/>
      <protection hidden="1"/>
    </xf>
    <xf numFmtId="165" fontId="16" fillId="0" borderId="9" xfId="0" applyNumberFormat="1" applyFont="1" applyBorder="1" applyAlignment="1" applyProtection="1">
      <alignment horizontal="right" vertical="center" wrapText="1" shrinkToFit="1"/>
      <protection hidden="1"/>
    </xf>
    <xf numFmtId="165" fontId="16" fillId="0" borderId="7" xfId="0" applyNumberFormat="1" applyFont="1" applyBorder="1" applyAlignment="1" applyProtection="1">
      <alignment horizontal="right" vertical="center" wrapText="1" shrinkToFit="1"/>
      <protection hidden="1"/>
    </xf>
    <xf numFmtId="165" fontId="16" fillId="2" borderId="11" xfId="0" applyNumberFormat="1" applyFont="1" applyFill="1" applyBorder="1" applyAlignment="1" applyProtection="1">
      <alignment horizontal="right" vertic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8" fillId="2" borderId="2" xfId="0" applyNumberFormat="1" applyFont="1" applyFill="1" applyBorder="1" applyAlignment="1" applyProtection="1">
      <alignment horizontal="right" vertical="center" wrapText="1" shrinkToFit="1"/>
      <protection hidden="1"/>
    </xf>
    <xf numFmtId="165" fontId="16" fillId="2" borderId="11" xfId="0" applyNumberFormat="1" applyFont="1" applyFill="1" applyBorder="1" applyAlignment="1" applyProtection="1">
      <alignment horizontal="right" vertical="center" wrapText="1" shrinkToFit="1"/>
      <protection hidden="1"/>
    </xf>
    <xf numFmtId="165" fontId="7" fillId="0" borderId="0" xfId="0" applyNumberFormat="1" applyFont="1" applyProtection="1">
      <protection hidden="1"/>
    </xf>
    <xf numFmtId="165" fontId="11" fillId="0" borderId="0" xfId="0" applyNumberFormat="1" applyFont="1" applyAlignment="1" applyProtection="1">
      <alignment horizontal="left"/>
      <protection hidden="1"/>
    </xf>
    <xf numFmtId="0" fontId="19" fillId="0" borderId="0" xfId="0" applyFont="1" applyAlignment="1" applyProtection="1">
      <alignment horizontal="left"/>
      <protection hidden="1"/>
    </xf>
    <xf numFmtId="0" fontId="0" fillId="0" borderId="0" xfId="0"/>
    <xf numFmtId="0" fontId="19" fillId="0" borderId="0" xfId="0" applyFont="1" applyProtection="1">
      <protection hidden="1"/>
    </xf>
    <xf numFmtId="49" fontId="16" fillId="2" borderId="1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49" fontId="15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5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0" fillId="0" borderId="0" xfId="0"/>
    <xf numFmtId="165" fontId="21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right"/>
      <protection hidden="1"/>
    </xf>
    <xf numFmtId="165" fontId="22" fillId="0" borderId="0" xfId="0" applyNumberFormat="1" applyFont="1" applyAlignment="1" applyProtection="1">
      <alignment horizontal="right"/>
      <protection hidden="1"/>
    </xf>
    <xf numFmtId="0" fontId="22" fillId="0" borderId="0" xfId="11" applyFont="1" applyBorder="1" applyAlignment="1">
      <alignment vertical="center"/>
    </xf>
    <xf numFmtId="0" fontId="22" fillId="0" borderId="0" xfId="0" applyFont="1"/>
  </cellXfs>
  <cellStyles count="12">
    <cellStyle name="Excel Built-in Normal" xfId="11"/>
    <cellStyle name="Normálne" xfId="0" builtinId="0"/>
    <cellStyle name="normálne 2" xfId="1"/>
    <cellStyle name="normálne 2 2" xfId="2"/>
    <cellStyle name="normálne 2 2 2" xfId="5"/>
    <cellStyle name="normálne 2 2 3" xfId="8"/>
    <cellStyle name="normálne 2 2 4" xfId="10"/>
    <cellStyle name="normálne 2 3" xfId="4"/>
    <cellStyle name="normálne 2 4" xfId="7"/>
    <cellStyle name="normálne 2 5" xfId="9"/>
    <cellStyle name="normálne 3" xfId="3"/>
    <cellStyle name="normálne 4" xfId="6"/>
  </cellStyles>
  <dxfs count="11">
    <dxf>
      <font>
        <color theme="0" tint="-0.2499465926084170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/>
      </font>
    </dxf>
    <dxf>
      <font>
        <b val="0"/>
        <i/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</font>
    </dxf>
    <dxf>
      <fill>
        <patternFill>
          <bgColor theme="0"/>
        </patternFill>
      </fill>
    </dxf>
    <dxf>
      <font>
        <color theme="0"/>
      </font>
      <fill>
        <patternFill patternType="none">
          <bgColor auto="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TAB_KOMP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>
    <tabColor rgb="FF00B050"/>
  </sheetPr>
  <dimension ref="A1:Y48"/>
  <sheetViews>
    <sheetView tabSelected="1" showWhiteSpace="0" zoomScale="130" zoomScaleNormal="130" workbookViewId="0">
      <selection activeCell="G14" sqref="G14"/>
    </sheetView>
  </sheetViews>
  <sheetFormatPr defaultRowHeight="12.75" x14ac:dyDescent="0.2"/>
  <cols>
    <col min="1" max="1" width="2.42578125" style="3" customWidth="1"/>
    <col min="2" max="2" width="24.42578125" style="3" customWidth="1"/>
    <col min="3" max="3" width="5" style="3" customWidth="1"/>
    <col min="4" max="5" width="5.5703125" style="50" customWidth="1"/>
    <col min="6" max="6" width="5" style="3" customWidth="1"/>
    <col min="7" max="8" width="5.5703125" style="50" customWidth="1"/>
    <col min="9" max="9" width="5" style="3" customWidth="1"/>
    <col min="10" max="11" width="5.5703125" style="50" customWidth="1"/>
    <col min="12" max="12" width="5" style="3" customWidth="1"/>
    <col min="13" max="14" width="5.5703125" style="50" customWidth="1"/>
    <col min="15" max="15" width="5" style="3" customWidth="1"/>
    <col min="16" max="17" width="5.5703125" style="50" customWidth="1"/>
    <col min="18" max="18" width="5" style="3" customWidth="1"/>
    <col min="19" max="20" width="5.5703125" style="50" customWidth="1"/>
    <col min="21" max="21" width="6.140625" style="3" customWidth="1"/>
    <col min="22" max="23" width="6.7109375" style="3" customWidth="1"/>
    <col min="24" max="24" width="2" style="3" customWidth="1"/>
    <col min="25" max="16384" width="9.140625" style="3"/>
  </cols>
  <sheetData>
    <row r="1" spans="1:25" x14ac:dyDescent="0.2">
      <c r="B1" s="68" t="s">
        <v>431</v>
      </c>
    </row>
    <row r="2" spans="1:25" ht="21" x14ac:dyDescent="0.35">
      <c r="B2" s="42" t="s">
        <v>19</v>
      </c>
      <c r="C2" s="73" t="str">
        <f>IF(--LEFT($C$5,1)=1,"Sever",IF(--LEFT($C$5,1)=2,"Staré mesto",IF(--LEFT($C$5,1)=3,"Západ",IF(--LEFT($C$5,1)=4,"Dargovských hrdinov",IF(--LEFT($C$5,1)=5,"Nad jazerom",IF(--LEFT($C$5,1)=6,"Juh",IF(--LEFT($C$5,1)=7,"sídlisko Ťahanovce","null")))))))</f>
        <v>Staré mesto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65"/>
      <c r="T2" s="65"/>
    </row>
    <row r="3" spans="1:25" ht="17.25" customHeight="1" x14ac:dyDescent="0.35">
      <c r="B3" s="4" t="s">
        <v>10</v>
      </c>
      <c r="C3" s="66" t="s">
        <v>429</v>
      </c>
      <c r="E3" s="76" t="s">
        <v>432</v>
      </c>
      <c r="F3" s="5"/>
      <c r="G3" s="61"/>
      <c r="H3" s="61"/>
    </row>
    <row r="4" spans="1:25" x14ac:dyDescent="0.2">
      <c r="B4" s="68" t="s">
        <v>430</v>
      </c>
    </row>
    <row r="5" spans="1:25" x14ac:dyDescent="0.2">
      <c r="B5" s="6" t="s">
        <v>9</v>
      </c>
      <c r="C5" s="4">
        <v>201</v>
      </c>
      <c r="D5" s="51"/>
      <c r="E5" s="51"/>
    </row>
    <row r="6" spans="1:25" x14ac:dyDescent="0.2">
      <c r="B6" s="68" t="s">
        <v>433</v>
      </c>
      <c r="C6" s="74"/>
      <c r="D6" s="75"/>
      <c r="E6" s="75"/>
      <c r="F6" s="75"/>
    </row>
    <row r="7" spans="1:25" x14ac:dyDescent="0.2">
      <c r="B7" s="79" t="s">
        <v>434</v>
      </c>
      <c r="C7" s="79"/>
      <c r="D7" s="79"/>
      <c r="E7" s="80"/>
      <c r="F7" s="67"/>
    </row>
    <row r="8" spans="1:25" ht="13.5" thickBot="1" x14ac:dyDescent="0.25">
      <c r="A8" s="7"/>
      <c r="B8" s="77"/>
      <c r="C8" s="77"/>
      <c r="D8" s="78"/>
      <c r="E8" s="78"/>
      <c r="F8" s="7"/>
      <c r="G8" s="52"/>
      <c r="H8" s="52"/>
      <c r="I8" s="7"/>
      <c r="J8" s="52"/>
      <c r="K8" s="52"/>
      <c r="L8" s="7"/>
      <c r="M8" s="52"/>
      <c r="N8" s="52"/>
      <c r="O8" s="7"/>
      <c r="P8" s="52"/>
      <c r="Q8" s="52"/>
      <c r="R8" s="7"/>
      <c r="S8" s="52"/>
      <c r="T8" s="52"/>
      <c r="U8" s="7"/>
      <c r="V8" s="7"/>
      <c r="W8" s="7"/>
    </row>
    <row r="9" spans="1:25" s="13" customFormat="1" ht="25.5" customHeight="1" thickBot="1" x14ac:dyDescent="0.25">
      <c r="A9" s="8" t="s">
        <v>11</v>
      </c>
      <c r="B9" s="9" t="s">
        <v>6</v>
      </c>
      <c r="C9" s="10" t="s">
        <v>0</v>
      </c>
      <c r="D9" s="69" t="s">
        <v>79</v>
      </c>
      <c r="E9" s="70"/>
      <c r="F9" s="10" t="s">
        <v>1</v>
      </c>
      <c r="G9" s="69" t="s">
        <v>79</v>
      </c>
      <c r="H9" s="70"/>
      <c r="I9" s="10" t="s">
        <v>2</v>
      </c>
      <c r="J9" s="69" t="s">
        <v>79</v>
      </c>
      <c r="K9" s="70"/>
      <c r="L9" s="10" t="s">
        <v>3</v>
      </c>
      <c r="M9" s="69" t="s">
        <v>79</v>
      </c>
      <c r="N9" s="70"/>
      <c r="O9" s="10" t="s">
        <v>4</v>
      </c>
      <c r="P9" s="69" t="s">
        <v>79</v>
      </c>
      <c r="Q9" s="70"/>
      <c r="R9" s="10" t="s">
        <v>5</v>
      </c>
      <c r="S9" s="69" t="s">
        <v>79</v>
      </c>
      <c r="T9" s="70"/>
      <c r="U9" s="41" t="s">
        <v>7</v>
      </c>
      <c r="V9" s="71" t="s">
        <v>76</v>
      </c>
      <c r="W9" s="72"/>
      <c r="X9" s="11"/>
      <c r="Y9" s="12"/>
    </row>
    <row r="10" spans="1:25" s="21" customFormat="1" ht="13.5" customHeight="1" thickBot="1" x14ac:dyDescent="0.25">
      <c r="A10" s="14"/>
      <c r="B10" s="15"/>
      <c r="C10" s="16" t="s">
        <v>77</v>
      </c>
      <c r="D10" s="53" t="s">
        <v>74</v>
      </c>
      <c r="E10" s="57" t="s">
        <v>75</v>
      </c>
      <c r="F10" s="16" t="s">
        <v>77</v>
      </c>
      <c r="G10" s="53" t="s">
        <v>74</v>
      </c>
      <c r="H10" s="57" t="s">
        <v>75</v>
      </c>
      <c r="I10" s="16" t="s">
        <v>77</v>
      </c>
      <c r="J10" s="53" t="s">
        <v>74</v>
      </c>
      <c r="K10" s="57" t="s">
        <v>75</v>
      </c>
      <c r="L10" s="16" t="s">
        <v>77</v>
      </c>
      <c r="M10" s="53" t="s">
        <v>74</v>
      </c>
      <c r="N10" s="57" t="s">
        <v>75</v>
      </c>
      <c r="O10" s="16" t="s">
        <v>77</v>
      </c>
      <c r="P10" s="53" t="s">
        <v>74</v>
      </c>
      <c r="Q10" s="57" t="s">
        <v>75</v>
      </c>
      <c r="R10" s="16" t="s">
        <v>77</v>
      </c>
      <c r="S10" s="53" t="s">
        <v>74</v>
      </c>
      <c r="T10" s="57" t="s">
        <v>75</v>
      </c>
      <c r="U10" s="17" t="s">
        <v>77</v>
      </c>
      <c r="V10" s="18" t="s">
        <v>74</v>
      </c>
      <c r="W10" s="19" t="s">
        <v>75</v>
      </c>
      <c r="X10" s="20"/>
    </row>
    <row r="11" spans="1:25" s="27" customFormat="1" ht="13.5" customHeight="1" x14ac:dyDescent="0.2">
      <c r="A11" s="22">
        <f>IF(ISNA(VLOOKUP($C$5&amp;X11,TABULKA!$A$2:$K$386,3,FALSE))= TRUE,0,VLOOKUP($C$5&amp;X11,TABULKA!$A$2:$K$386,3,FALSE))</f>
        <v>1</v>
      </c>
      <c r="B11" s="23" t="str">
        <f>IF(ISNA(VLOOKUP($C$5&amp;X11,TABULKA!$A$2:$K$386,4,FALSE))= TRUE,0,VLOOKUP($C$5&amp;X11,TABULKA!$A$2:$K$386,4,FALSE))</f>
        <v>Branisková - Nám. L. Novomeského</v>
      </c>
      <c r="C11" s="24">
        <f>IF(ISNA(VLOOKUP($C$5&amp;X11,TABULKA!$A$2:$K$386,5,FALSE))= TRUE,0,VLOOKUP($C$5&amp;X11,TABULKA!$A$2:$K$386,5,FALSE))</f>
        <v>43707</v>
      </c>
      <c r="D11" s="54"/>
      <c r="E11" s="58">
        <f>D11*1.2</f>
        <v>0</v>
      </c>
      <c r="F11" s="24">
        <f>IF(ISNA(VLOOKUP($C$5&amp;X11,TABULKA!$A$2:$K$386,6,FALSE))= TRUE,0,VLOOKUP($C$5&amp;X11,TABULKA!$A$2:$K$386,6,FALSE))</f>
        <v>2795</v>
      </c>
      <c r="G11" s="54"/>
      <c r="H11" s="58">
        <f>G11*1.2</f>
        <v>0</v>
      </c>
      <c r="I11" s="24">
        <f>IF(ISNA(VLOOKUP($C$5&amp;X11,TABULKA!$A$2:$K$386,7,FALSE))= TRUE,0,VLOOKUP($C$5&amp;X11,TABULKA!$A$2:$K$386,7,FALSE))</f>
        <v>0</v>
      </c>
      <c r="J11" s="54"/>
      <c r="K11" s="58">
        <f>J11*1.2</f>
        <v>0</v>
      </c>
      <c r="L11" s="24">
        <f>IF(ISNA(VLOOKUP($C$5&amp;X11,TABULKA!$A$2:$K$386,8,FALSE))= TRUE,0,VLOOKUP($C$5&amp;X11,TABULKA!$A$2:$K$386,8,FALSE))</f>
        <v>0</v>
      </c>
      <c r="M11" s="54"/>
      <c r="N11" s="58">
        <f>M11*1.2</f>
        <v>0</v>
      </c>
      <c r="O11" s="24">
        <f>IF(ISNA(VLOOKUP($C$5&amp;X11,TABULKA!$A$2:$K$386,9,FALSE))= TRUE,0,VLOOKUP($C$5&amp;X11,TABULKA!$A$2:$K$386,9,FALSE))</f>
        <v>50</v>
      </c>
      <c r="P11" s="54"/>
      <c r="Q11" s="58">
        <f>P11*1.2</f>
        <v>0</v>
      </c>
      <c r="R11" s="24">
        <f>IF(ISNA(VLOOKUP($C$5&amp;X11,TABULKA!$A$2:$K$386,10,FALSE))= TRUE,0,VLOOKUP($C$5&amp;X11,TABULKA!$A$2:$K$386,10,FALSE))</f>
        <v>0</v>
      </c>
      <c r="S11" s="54"/>
      <c r="T11" s="58">
        <f>S11*1.2</f>
        <v>0</v>
      </c>
      <c r="U11" s="25">
        <f>IF(ISNA(VLOOKUP($C$5&amp;X11,TABULKA!$A$2:$K$386,11,FALSE))= TRUE,0,VLOOKUP($C$5&amp;X11,TABULKA!$A$2:$K$386,11,FALSE))</f>
        <v>46553</v>
      </c>
      <c r="V11" s="43">
        <f>((C11*D11)+(F11*G11)+(I11*J11)+(L11*M11)+(O11*P11)+(R11*S11))</f>
        <v>0</v>
      </c>
      <c r="W11" s="47">
        <f>V11*1.2</f>
        <v>0</v>
      </c>
      <c r="X11" s="26">
        <v>1</v>
      </c>
    </row>
    <row r="12" spans="1:25" s="27" customFormat="1" ht="13.5" customHeight="1" x14ac:dyDescent="0.2">
      <c r="A12" s="28">
        <f>IF(ISNA(VLOOKUP($C$5&amp;X12,TABULKA!$A$2:$K$386,3,FALSE))= TRUE,0,VLOOKUP($C$5&amp;X12,TABULKA!$A$2:$K$386,3,FALSE))</f>
        <v>2</v>
      </c>
      <c r="B12" s="29" t="str">
        <f>IF(ISNA(VLOOKUP($C$5&amp;X12,TABULKA!$A$2:$K$386,4,FALSE))= TRUE,0,VLOOKUP($C$5&amp;X12,TABULKA!$A$2:$K$386,4,FALSE))</f>
        <v>Kpt. Nálepku</v>
      </c>
      <c r="C12" s="30">
        <f>IF(ISNA(VLOOKUP($C$5&amp;X12,TABULKA!$A$2:$K$386,5,FALSE))= TRUE,0,VLOOKUP($C$5&amp;X12,TABULKA!$A$2:$K$386,5,FALSE))</f>
        <v>28992</v>
      </c>
      <c r="D12" s="54"/>
      <c r="E12" s="59">
        <f t="shared" ref="E12:E30" si="0">D12*1.2</f>
        <v>0</v>
      </c>
      <c r="F12" s="30">
        <f>IF(ISNA(VLOOKUP($C$5&amp;X12,TABULKA!$A$2:$K$386,6,FALSE))= TRUE,0,VLOOKUP($C$5&amp;X12,TABULKA!$A$2:$K$386,6,FALSE))</f>
        <v>0</v>
      </c>
      <c r="G12" s="54"/>
      <c r="H12" s="59">
        <f t="shared" ref="H12:H30" si="1">G12*1.2</f>
        <v>0</v>
      </c>
      <c r="I12" s="30">
        <f>IF(ISNA(VLOOKUP($C$5&amp;X12,TABULKA!$A$2:$K$386,7,FALSE))= TRUE,0,VLOOKUP($C$5&amp;X12,TABULKA!$A$2:$K$386,7,FALSE))</f>
        <v>0</v>
      </c>
      <c r="J12" s="54"/>
      <c r="K12" s="59">
        <f t="shared" ref="K12:K30" si="2">J12*1.2</f>
        <v>0</v>
      </c>
      <c r="L12" s="30">
        <f>IF(ISNA(VLOOKUP($C$5&amp;X12,TABULKA!$A$2:$K$386,8,FALSE))= TRUE,0,VLOOKUP($C$5&amp;X12,TABULKA!$A$2:$K$386,8,FALSE))</f>
        <v>0</v>
      </c>
      <c r="M12" s="54"/>
      <c r="N12" s="59">
        <f t="shared" ref="N12:N30" si="3">M12*1.2</f>
        <v>0</v>
      </c>
      <c r="O12" s="30">
        <f>IF(ISNA(VLOOKUP($C$5&amp;X12,TABULKA!$A$2:$K$386,9,FALSE))= TRUE,0,VLOOKUP($C$5&amp;X12,TABULKA!$A$2:$K$386,9,FALSE))</f>
        <v>771</v>
      </c>
      <c r="P12" s="54"/>
      <c r="Q12" s="59">
        <f t="shared" ref="Q12:Q30" si="4">P12*1.2</f>
        <v>0</v>
      </c>
      <c r="R12" s="30">
        <f>IF(ISNA(VLOOKUP($C$5&amp;X12,TABULKA!$A$2:$K$386,10,FALSE))= TRUE,0,VLOOKUP($C$5&amp;X12,TABULKA!$A$2:$K$386,10,FALSE))</f>
        <v>0</v>
      </c>
      <c r="S12" s="54"/>
      <c r="T12" s="59">
        <f t="shared" ref="T12:T30" si="5">S12*1.2</f>
        <v>0</v>
      </c>
      <c r="U12" s="31">
        <f>IF(ISNA(VLOOKUP($C$5&amp;X12,TABULKA!$A$2:$K$386,11,FALSE))= TRUE,0,VLOOKUP($C$5&amp;X12,TABULKA!$A$2:$K$386,11,FALSE))</f>
        <v>29763</v>
      </c>
      <c r="V12" s="43">
        <f t="shared" ref="V12:V30" si="6">((C12*D12)+(F12*G12)+(I12*J12)+(L12*M12)+(O12*P12)+(R12*S12))</f>
        <v>0</v>
      </c>
      <c r="W12" s="48">
        <f t="shared" ref="W12:W31" si="7">V12*1.2</f>
        <v>0</v>
      </c>
      <c r="X12" s="26">
        <v>2</v>
      </c>
    </row>
    <row r="13" spans="1:25" s="27" customFormat="1" ht="13.5" customHeight="1" x14ac:dyDescent="0.2">
      <c r="A13" s="28">
        <f>IF(ISNA(VLOOKUP($C$5&amp;X13,TABULKA!$A$2:$K$386,3,FALSE))= TRUE,0,VLOOKUP($C$5&amp;X13,TABULKA!$A$2:$K$386,3,FALSE))</f>
        <v>3</v>
      </c>
      <c r="B13" s="29" t="str">
        <f>IF(ISNA(VLOOKUP($C$5&amp;X13,TABULKA!$A$2:$K$386,4,FALSE))= TRUE,0,VLOOKUP($C$5&amp;X13,TABULKA!$A$2:$K$386,4,FALSE))</f>
        <v>Karpatská - Magurská</v>
      </c>
      <c r="C13" s="30">
        <f>IF(ISNA(VLOOKUP($C$5&amp;X13,TABULKA!$A$2:$K$386,5,FALSE))= TRUE,0,VLOOKUP($C$5&amp;X13,TABULKA!$A$2:$K$386,5,FALSE))</f>
        <v>21307</v>
      </c>
      <c r="D13" s="54"/>
      <c r="E13" s="59">
        <f t="shared" si="0"/>
        <v>0</v>
      </c>
      <c r="F13" s="30">
        <f>IF(ISNA(VLOOKUP($C$5&amp;X13,TABULKA!$A$2:$K$386,6,FALSE))= TRUE,0,VLOOKUP($C$5&amp;X13,TABULKA!$A$2:$K$386,6,FALSE))</f>
        <v>5368</v>
      </c>
      <c r="G13" s="54"/>
      <c r="H13" s="59">
        <f t="shared" si="1"/>
        <v>0</v>
      </c>
      <c r="I13" s="30">
        <f>IF(ISNA(VLOOKUP($C$5&amp;X13,TABULKA!$A$2:$K$386,7,FALSE))= TRUE,0,VLOOKUP($C$5&amp;X13,TABULKA!$A$2:$K$386,7,FALSE))</f>
        <v>0</v>
      </c>
      <c r="J13" s="54"/>
      <c r="K13" s="59">
        <f t="shared" si="2"/>
        <v>0</v>
      </c>
      <c r="L13" s="30">
        <f>IF(ISNA(VLOOKUP($C$5&amp;X13,TABULKA!$A$2:$K$386,8,FALSE))= TRUE,0,VLOOKUP($C$5&amp;X13,TABULKA!$A$2:$K$386,8,FALSE))</f>
        <v>0</v>
      </c>
      <c r="M13" s="54"/>
      <c r="N13" s="59">
        <f t="shared" si="3"/>
        <v>0</v>
      </c>
      <c r="O13" s="30">
        <f>IF(ISNA(VLOOKUP($C$5&amp;X13,TABULKA!$A$2:$K$386,9,FALSE))= TRUE,0,VLOOKUP($C$5&amp;X13,TABULKA!$A$2:$K$386,9,FALSE))</f>
        <v>23</v>
      </c>
      <c r="P13" s="54"/>
      <c r="Q13" s="59">
        <f t="shared" si="4"/>
        <v>0</v>
      </c>
      <c r="R13" s="30">
        <f>IF(ISNA(VLOOKUP($C$5&amp;X13,TABULKA!$A$2:$K$386,10,FALSE))= TRUE,0,VLOOKUP($C$5&amp;X13,TABULKA!$A$2:$K$386,10,FALSE))</f>
        <v>4</v>
      </c>
      <c r="S13" s="54"/>
      <c r="T13" s="59">
        <f t="shared" si="5"/>
        <v>0</v>
      </c>
      <c r="U13" s="31">
        <f>IF(ISNA(VLOOKUP($C$5&amp;X13,TABULKA!$A$2:$K$386,11,FALSE))= TRUE,0,VLOOKUP($C$5&amp;X13,TABULKA!$A$2:$K$386,11,FALSE))</f>
        <v>26702</v>
      </c>
      <c r="V13" s="43">
        <f t="shared" si="6"/>
        <v>0</v>
      </c>
      <c r="W13" s="48">
        <f t="shared" si="7"/>
        <v>0</v>
      </c>
      <c r="X13" s="26">
        <v>3</v>
      </c>
    </row>
    <row r="14" spans="1:25" s="27" customFormat="1" ht="13.5" customHeight="1" x14ac:dyDescent="0.2">
      <c r="A14" s="28">
        <f>IF(ISNA(VLOOKUP($C$5&amp;X14,TABULKA!$A$2:$K$386,3,FALSE))= TRUE,0,VLOOKUP($C$5&amp;X14,TABULKA!$A$2:$K$386,3,FALSE))</f>
        <v>4</v>
      </c>
      <c r="B14" s="29" t="str">
        <f>IF(ISNA(VLOOKUP($C$5&amp;X14,TABULKA!$A$2:$K$386,4,FALSE))= TRUE,0,VLOOKUP($C$5&amp;X14,TABULKA!$A$2:$K$386,4,FALSE))</f>
        <v>Vojenská - Floriánska</v>
      </c>
      <c r="C14" s="30">
        <f>IF(ISNA(VLOOKUP($C$5&amp;X14,TABULKA!$A$2:$K$386,5,FALSE))= TRUE,0,VLOOKUP($C$5&amp;X14,TABULKA!$A$2:$K$386,5,FALSE))</f>
        <v>17440</v>
      </c>
      <c r="D14" s="54"/>
      <c r="E14" s="59">
        <f t="shared" si="0"/>
        <v>0</v>
      </c>
      <c r="F14" s="30">
        <f>IF(ISNA(VLOOKUP($C$5&amp;X14,TABULKA!$A$2:$K$386,6,FALSE))= TRUE,0,VLOOKUP($C$5&amp;X14,TABULKA!$A$2:$K$386,6,FALSE))</f>
        <v>0</v>
      </c>
      <c r="G14" s="54"/>
      <c r="H14" s="59">
        <f t="shared" si="1"/>
        <v>0</v>
      </c>
      <c r="I14" s="30">
        <f>IF(ISNA(VLOOKUP($C$5&amp;X14,TABULKA!$A$2:$K$386,7,FALSE))= TRUE,0,VLOOKUP($C$5&amp;X14,TABULKA!$A$2:$K$386,7,FALSE))</f>
        <v>1136</v>
      </c>
      <c r="J14" s="54"/>
      <c r="K14" s="59">
        <f t="shared" si="2"/>
        <v>0</v>
      </c>
      <c r="L14" s="30">
        <f>IF(ISNA(VLOOKUP($C$5&amp;X14,TABULKA!$A$2:$K$386,8,FALSE))= TRUE,0,VLOOKUP($C$5&amp;X14,TABULKA!$A$2:$K$386,8,FALSE))</f>
        <v>0</v>
      </c>
      <c r="M14" s="54"/>
      <c r="N14" s="59">
        <f t="shared" si="3"/>
        <v>0</v>
      </c>
      <c r="O14" s="30">
        <f>IF(ISNA(VLOOKUP($C$5&amp;X14,TABULKA!$A$2:$K$386,9,FALSE))= TRUE,0,VLOOKUP($C$5&amp;X14,TABULKA!$A$2:$K$386,9,FALSE))</f>
        <v>48</v>
      </c>
      <c r="P14" s="54"/>
      <c r="Q14" s="59">
        <f t="shared" si="4"/>
        <v>0</v>
      </c>
      <c r="R14" s="30">
        <f>IF(ISNA(VLOOKUP($C$5&amp;X14,TABULKA!$A$2:$K$386,10,FALSE))= TRUE,0,VLOOKUP($C$5&amp;X14,TABULKA!$A$2:$K$386,10,FALSE))</f>
        <v>0</v>
      </c>
      <c r="S14" s="54"/>
      <c r="T14" s="59">
        <f t="shared" si="5"/>
        <v>0</v>
      </c>
      <c r="U14" s="31">
        <f>IF(ISNA(VLOOKUP($C$5&amp;X14,TABULKA!$A$2:$K$386,11,FALSE))= TRUE,0,VLOOKUP($C$5&amp;X14,TABULKA!$A$2:$K$386,11,FALSE))</f>
        <v>18624</v>
      </c>
      <c r="V14" s="43">
        <f t="shared" si="6"/>
        <v>0</v>
      </c>
      <c r="W14" s="48">
        <f t="shared" si="7"/>
        <v>0</v>
      </c>
      <c r="X14" s="26">
        <v>4</v>
      </c>
    </row>
    <row r="15" spans="1:25" s="27" customFormat="1" ht="13.5" customHeight="1" x14ac:dyDescent="0.2">
      <c r="A15" s="28">
        <f>IF(ISNA(VLOOKUP($C$5&amp;X15,TABULKA!$A$2:$K$386,3,FALSE))= TRUE,0,VLOOKUP($C$5&amp;X15,TABULKA!$A$2:$K$386,3,FALSE))</f>
        <v>5</v>
      </c>
      <c r="B15" s="29" t="str">
        <f>IF(ISNA(VLOOKUP($C$5&amp;X15,TABULKA!$A$2:$K$386,4,FALSE))= TRUE,0,VLOOKUP($C$5&amp;X15,TABULKA!$A$2:$K$386,4,FALSE))</f>
        <v>Park Žriedlová</v>
      </c>
      <c r="C15" s="30">
        <f>IF(ISNA(VLOOKUP($C$5&amp;X15,TABULKA!$A$2:$K$386,5,FALSE))= TRUE,0,VLOOKUP($C$5&amp;X15,TABULKA!$A$2:$K$386,5,FALSE))</f>
        <v>287</v>
      </c>
      <c r="D15" s="54"/>
      <c r="E15" s="59">
        <f t="shared" si="0"/>
        <v>0</v>
      </c>
      <c r="F15" s="30">
        <f>IF(ISNA(VLOOKUP($C$5&amp;X15,TABULKA!$A$2:$K$386,6,FALSE))= TRUE,0,VLOOKUP($C$5&amp;X15,TABULKA!$A$2:$K$386,6,FALSE))</f>
        <v>9000</v>
      </c>
      <c r="G15" s="54"/>
      <c r="H15" s="59">
        <f t="shared" si="1"/>
        <v>0</v>
      </c>
      <c r="I15" s="30">
        <f>IF(ISNA(VLOOKUP($C$5&amp;X15,TABULKA!$A$2:$K$386,7,FALSE))= TRUE,0,VLOOKUP($C$5&amp;X15,TABULKA!$A$2:$K$386,7,FALSE))</f>
        <v>0</v>
      </c>
      <c r="J15" s="54"/>
      <c r="K15" s="59">
        <f t="shared" si="2"/>
        <v>0</v>
      </c>
      <c r="L15" s="30">
        <f>IF(ISNA(VLOOKUP($C$5&amp;X15,TABULKA!$A$2:$K$386,8,FALSE))= TRUE,0,VLOOKUP($C$5&amp;X15,TABULKA!$A$2:$K$386,8,FALSE))</f>
        <v>0</v>
      </c>
      <c r="M15" s="54"/>
      <c r="N15" s="59">
        <f t="shared" si="3"/>
        <v>0</v>
      </c>
      <c r="O15" s="30">
        <f>IF(ISNA(VLOOKUP($C$5&amp;X15,TABULKA!$A$2:$K$386,9,FALSE))= TRUE,0,VLOOKUP($C$5&amp;X15,TABULKA!$A$2:$K$386,9,FALSE))</f>
        <v>0</v>
      </c>
      <c r="P15" s="54"/>
      <c r="Q15" s="59">
        <f t="shared" si="4"/>
        <v>0</v>
      </c>
      <c r="R15" s="30">
        <f>IF(ISNA(VLOOKUP($C$5&amp;X15,TABULKA!$A$2:$K$386,10,FALSE))= TRUE,0,VLOOKUP($C$5&amp;X15,TABULKA!$A$2:$K$386,10,FALSE))</f>
        <v>2</v>
      </c>
      <c r="S15" s="54"/>
      <c r="T15" s="59">
        <f t="shared" si="5"/>
        <v>0</v>
      </c>
      <c r="U15" s="31">
        <f>IF(ISNA(VLOOKUP($C$5&amp;X15,TABULKA!$A$2:$K$386,11,FALSE))= TRUE,0,VLOOKUP($C$5&amp;X15,TABULKA!$A$2:$K$386,11,FALSE))</f>
        <v>9288</v>
      </c>
      <c r="V15" s="43">
        <f t="shared" si="6"/>
        <v>0</v>
      </c>
      <c r="W15" s="48">
        <f t="shared" si="7"/>
        <v>0</v>
      </c>
      <c r="X15" s="26">
        <v>5</v>
      </c>
    </row>
    <row r="16" spans="1:25" s="27" customFormat="1" ht="13.5" customHeight="1" x14ac:dyDescent="0.2">
      <c r="A16" s="28">
        <f>IF(ISNA(VLOOKUP($C$5&amp;X16,TABULKA!$A$2:$K$386,3,FALSE))= TRUE,0,VLOOKUP($C$5&amp;X16,TABULKA!$A$2:$K$386,3,FALSE))</f>
        <v>0</v>
      </c>
      <c r="B16" s="29">
        <f>IF(ISNA(VLOOKUP($C$5&amp;X16,TABULKA!$A$2:$K$386,4,FALSE))= TRUE,0,VLOOKUP($C$5&amp;X16,TABULKA!$A$2:$K$386,4,FALSE))</f>
        <v>0</v>
      </c>
      <c r="C16" s="30">
        <f>IF(ISNA(VLOOKUP($C$5&amp;X16,TABULKA!$A$2:$K$386,5,FALSE))= TRUE,0,VLOOKUP($C$5&amp;X16,TABULKA!$A$2:$K$386,5,FALSE))</f>
        <v>0</v>
      </c>
      <c r="D16" s="54"/>
      <c r="E16" s="59">
        <f t="shared" si="0"/>
        <v>0</v>
      </c>
      <c r="F16" s="30">
        <f>IF(ISNA(VLOOKUP($C$5&amp;X16,TABULKA!$A$2:$K$386,6,FALSE))= TRUE,0,VLOOKUP($C$5&amp;X16,TABULKA!$A$2:$K$386,6,FALSE))</f>
        <v>0</v>
      </c>
      <c r="G16" s="54"/>
      <c r="H16" s="59">
        <f t="shared" si="1"/>
        <v>0</v>
      </c>
      <c r="I16" s="30">
        <f>IF(ISNA(VLOOKUP($C$5&amp;X16,TABULKA!$A$2:$K$386,7,FALSE))= TRUE,0,VLOOKUP($C$5&amp;X16,TABULKA!$A$2:$K$386,7,FALSE))</f>
        <v>0</v>
      </c>
      <c r="J16" s="54"/>
      <c r="K16" s="59">
        <f t="shared" si="2"/>
        <v>0</v>
      </c>
      <c r="L16" s="30">
        <f>IF(ISNA(VLOOKUP($C$5&amp;X16,TABULKA!$A$2:$K$386,8,FALSE))= TRUE,0,VLOOKUP($C$5&amp;X16,TABULKA!$A$2:$K$386,8,FALSE))</f>
        <v>0</v>
      </c>
      <c r="M16" s="54"/>
      <c r="N16" s="59">
        <f t="shared" si="3"/>
        <v>0</v>
      </c>
      <c r="O16" s="30">
        <f>IF(ISNA(VLOOKUP($C$5&amp;X16,TABULKA!$A$2:$K$386,9,FALSE))= TRUE,0,VLOOKUP($C$5&amp;X16,TABULKA!$A$2:$K$386,9,FALSE))</f>
        <v>0</v>
      </c>
      <c r="P16" s="54"/>
      <c r="Q16" s="59">
        <f t="shared" si="4"/>
        <v>0</v>
      </c>
      <c r="R16" s="30">
        <f>IF(ISNA(VLOOKUP($C$5&amp;X16,TABULKA!$A$2:$K$386,10,FALSE))= TRUE,0,VLOOKUP($C$5&amp;X16,TABULKA!$A$2:$K$386,10,FALSE))</f>
        <v>0</v>
      </c>
      <c r="S16" s="54"/>
      <c r="T16" s="59">
        <f t="shared" si="5"/>
        <v>0</v>
      </c>
      <c r="U16" s="31">
        <f>IF(ISNA(VLOOKUP($C$5&amp;X16,TABULKA!$A$2:$K$386,11,FALSE))= TRUE,0,VLOOKUP($C$5&amp;X16,TABULKA!$A$2:$K$386,11,FALSE))</f>
        <v>0</v>
      </c>
      <c r="V16" s="43">
        <f t="shared" si="6"/>
        <v>0</v>
      </c>
      <c r="W16" s="48">
        <f t="shared" si="7"/>
        <v>0</v>
      </c>
      <c r="X16" s="26">
        <v>6</v>
      </c>
    </row>
    <row r="17" spans="1:24" s="27" customFormat="1" ht="13.5" customHeight="1" x14ac:dyDescent="0.2">
      <c r="A17" s="28">
        <f>IF(ISNA(VLOOKUP($C$5&amp;X17,TABULKA!$A$2:$K$386,3,FALSE))= TRUE,0,VLOOKUP($C$5&amp;X17,TABULKA!$A$2:$K$386,3,FALSE))</f>
        <v>0</v>
      </c>
      <c r="B17" s="29">
        <f>IF(ISNA(VLOOKUP($C$5&amp;X17,TABULKA!$A$2:$K$386,4,FALSE))= TRUE,0,VLOOKUP($C$5&amp;X17,TABULKA!$A$2:$K$386,4,FALSE))</f>
        <v>0</v>
      </c>
      <c r="C17" s="30">
        <f>IF(ISNA(VLOOKUP($C$5&amp;X17,TABULKA!$A$2:$K$386,5,FALSE))= TRUE,0,VLOOKUP($C$5&amp;X17,TABULKA!$A$2:$K$386,5,FALSE))</f>
        <v>0</v>
      </c>
      <c r="D17" s="54"/>
      <c r="E17" s="59">
        <f t="shared" si="0"/>
        <v>0</v>
      </c>
      <c r="F17" s="30">
        <f>IF(ISNA(VLOOKUP($C$5&amp;X17,TABULKA!$A$2:$K$386,6,FALSE))= TRUE,0,VLOOKUP($C$5&amp;X17,TABULKA!$A$2:$K$386,6,FALSE))</f>
        <v>0</v>
      </c>
      <c r="G17" s="54"/>
      <c r="H17" s="59">
        <f t="shared" si="1"/>
        <v>0</v>
      </c>
      <c r="I17" s="30">
        <f>IF(ISNA(VLOOKUP($C$5&amp;X17,TABULKA!$A$2:$K$386,7,FALSE))= TRUE,0,VLOOKUP($C$5&amp;X17,TABULKA!$A$2:$K$386,7,FALSE))</f>
        <v>0</v>
      </c>
      <c r="J17" s="54"/>
      <c r="K17" s="59">
        <f t="shared" si="2"/>
        <v>0</v>
      </c>
      <c r="L17" s="30">
        <f>IF(ISNA(VLOOKUP($C$5&amp;X17,TABULKA!$A$2:$K$386,8,FALSE))= TRUE,0,VLOOKUP($C$5&amp;X17,TABULKA!$A$2:$K$386,8,FALSE))</f>
        <v>0</v>
      </c>
      <c r="M17" s="54"/>
      <c r="N17" s="59">
        <f t="shared" si="3"/>
        <v>0</v>
      </c>
      <c r="O17" s="30">
        <f>IF(ISNA(VLOOKUP($C$5&amp;X17,TABULKA!$A$2:$K$386,9,FALSE))= TRUE,0,VLOOKUP($C$5&amp;X17,TABULKA!$A$2:$K$386,9,FALSE))</f>
        <v>0</v>
      </c>
      <c r="P17" s="54"/>
      <c r="Q17" s="59">
        <f t="shared" si="4"/>
        <v>0</v>
      </c>
      <c r="R17" s="30">
        <f>IF(ISNA(VLOOKUP($C$5&amp;X17,TABULKA!$A$2:$K$386,10,FALSE))= TRUE,0,VLOOKUP($C$5&amp;X17,TABULKA!$A$2:$K$386,10,FALSE))</f>
        <v>0</v>
      </c>
      <c r="S17" s="54"/>
      <c r="T17" s="59">
        <f t="shared" si="5"/>
        <v>0</v>
      </c>
      <c r="U17" s="31">
        <f>IF(ISNA(VLOOKUP($C$5&amp;X17,TABULKA!$A$2:$K$386,11,FALSE))= TRUE,0,VLOOKUP($C$5&amp;X17,TABULKA!$A$2:$K$386,11,FALSE))</f>
        <v>0</v>
      </c>
      <c r="V17" s="43">
        <f t="shared" si="6"/>
        <v>0</v>
      </c>
      <c r="W17" s="48">
        <f t="shared" si="7"/>
        <v>0</v>
      </c>
      <c r="X17" s="26">
        <v>7</v>
      </c>
    </row>
    <row r="18" spans="1:24" s="27" customFormat="1" ht="13.5" customHeight="1" x14ac:dyDescent="0.2">
      <c r="A18" s="28">
        <f>IF(ISNA(VLOOKUP($C$5&amp;X18,TABULKA!$A$2:$K$386,3,FALSE))= TRUE,0,VLOOKUP($C$5&amp;X18,TABULKA!$A$2:$K$386,3,FALSE))</f>
        <v>0</v>
      </c>
      <c r="B18" s="29">
        <f>IF(ISNA(VLOOKUP($C$5&amp;X18,TABULKA!$A$2:$K$386,4,FALSE))= TRUE,0,VLOOKUP($C$5&amp;X18,TABULKA!$A$2:$K$386,4,FALSE))</f>
        <v>0</v>
      </c>
      <c r="C18" s="30">
        <f>IF(ISNA(VLOOKUP($C$5&amp;X18,TABULKA!$A$2:$K$386,5,FALSE))= TRUE,0,VLOOKUP($C$5&amp;X18,TABULKA!$A$2:$K$386,5,FALSE))</f>
        <v>0</v>
      </c>
      <c r="D18" s="54"/>
      <c r="E18" s="59">
        <f t="shared" si="0"/>
        <v>0</v>
      </c>
      <c r="F18" s="30">
        <f>IF(ISNA(VLOOKUP($C$5&amp;X18,TABULKA!$A$2:$K$386,6,FALSE))= TRUE,0,VLOOKUP($C$5&amp;X18,TABULKA!$A$2:$K$386,6,FALSE))</f>
        <v>0</v>
      </c>
      <c r="G18" s="54"/>
      <c r="H18" s="59">
        <f t="shared" si="1"/>
        <v>0</v>
      </c>
      <c r="I18" s="30">
        <f>IF(ISNA(VLOOKUP($C$5&amp;X18,TABULKA!$A$2:$K$386,7,FALSE))= TRUE,0,VLOOKUP($C$5&amp;X18,TABULKA!$A$2:$K$386,7,FALSE))</f>
        <v>0</v>
      </c>
      <c r="J18" s="54"/>
      <c r="K18" s="59">
        <f t="shared" si="2"/>
        <v>0</v>
      </c>
      <c r="L18" s="30">
        <f>IF(ISNA(VLOOKUP($C$5&amp;X18,TABULKA!$A$2:$K$386,8,FALSE))= TRUE,0,VLOOKUP($C$5&amp;X18,TABULKA!$A$2:$K$386,8,FALSE))</f>
        <v>0</v>
      </c>
      <c r="M18" s="54"/>
      <c r="N18" s="59">
        <f t="shared" si="3"/>
        <v>0</v>
      </c>
      <c r="O18" s="30">
        <f>IF(ISNA(VLOOKUP($C$5&amp;X18,TABULKA!$A$2:$K$386,9,FALSE))= TRUE,0,VLOOKUP($C$5&amp;X18,TABULKA!$A$2:$K$386,9,FALSE))</f>
        <v>0</v>
      </c>
      <c r="P18" s="54"/>
      <c r="Q18" s="59">
        <f t="shared" si="4"/>
        <v>0</v>
      </c>
      <c r="R18" s="30">
        <f>IF(ISNA(VLOOKUP($C$5&amp;X18,TABULKA!$A$2:$K$386,10,FALSE))= TRUE,0,VLOOKUP($C$5&amp;X18,TABULKA!$A$2:$K$386,10,FALSE))</f>
        <v>0</v>
      </c>
      <c r="S18" s="54"/>
      <c r="T18" s="59">
        <f t="shared" si="5"/>
        <v>0</v>
      </c>
      <c r="U18" s="31">
        <f>IF(ISNA(VLOOKUP($C$5&amp;X18,TABULKA!$A$2:$K$386,11,FALSE))= TRUE,0,VLOOKUP($C$5&amp;X18,TABULKA!$A$2:$K$386,11,FALSE))</f>
        <v>0</v>
      </c>
      <c r="V18" s="43">
        <f t="shared" si="6"/>
        <v>0</v>
      </c>
      <c r="W18" s="48">
        <f t="shared" si="7"/>
        <v>0</v>
      </c>
      <c r="X18" s="26">
        <v>8</v>
      </c>
    </row>
    <row r="19" spans="1:24" s="27" customFormat="1" ht="13.5" customHeight="1" x14ac:dyDescent="0.2">
      <c r="A19" s="28">
        <f>IF(ISNA(VLOOKUP($C$5&amp;X19,TABULKA!$A$2:$K$386,3,FALSE))= TRUE,0,VLOOKUP($C$5&amp;X19,TABULKA!$A$2:$K$386,3,FALSE))</f>
        <v>0</v>
      </c>
      <c r="B19" s="29">
        <f>IF(ISNA(VLOOKUP($C$5&amp;X19,TABULKA!$A$2:$K$386,4,FALSE))= TRUE,0,VLOOKUP($C$5&amp;X19,TABULKA!$A$2:$K$386,4,FALSE))</f>
        <v>0</v>
      </c>
      <c r="C19" s="30">
        <f>IF(ISNA(VLOOKUP($C$5&amp;X19,TABULKA!$A$2:$K$386,5,FALSE))= TRUE,0,VLOOKUP($C$5&amp;X19,TABULKA!$A$2:$K$386,5,FALSE))</f>
        <v>0</v>
      </c>
      <c r="D19" s="54"/>
      <c r="E19" s="59">
        <f t="shared" si="0"/>
        <v>0</v>
      </c>
      <c r="F19" s="30">
        <f>IF(ISNA(VLOOKUP($C$5&amp;X19,TABULKA!$A$2:$K$386,6,FALSE))= TRUE,0,VLOOKUP($C$5&amp;X19,TABULKA!$A$2:$K$386,6,FALSE))</f>
        <v>0</v>
      </c>
      <c r="G19" s="54"/>
      <c r="H19" s="59">
        <f t="shared" si="1"/>
        <v>0</v>
      </c>
      <c r="I19" s="30">
        <f>IF(ISNA(VLOOKUP($C$5&amp;X19,TABULKA!$A$2:$K$386,7,FALSE))= TRUE,0,VLOOKUP($C$5&amp;X19,TABULKA!$A$2:$K$386,7,FALSE))</f>
        <v>0</v>
      </c>
      <c r="J19" s="54"/>
      <c r="K19" s="59">
        <f t="shared" si="2"/>
        <v>0</v>
      </c>
      <c r="L19" s="30">
        <f>IF(ISNA(VLOOKUP($C$5&amp;X19,TABULKA!$A$2:$K$386,8,FALSE))= TRUE,0,VLOOKUP($C$5&amp;X19,TABULKA!$A$2:$K$386,8,FALSE))</f>
        <v>0</v>
      </c>
      <c r="M19" s="54"/>
      <c r="N19" s="59">
        <f t="shared" si="3"/>
        <v>0</v>
      </c>
      <c r="O19" s="30">
        <f>IF(ISNA(VLOOKUP($C$5&amp;X19,TABULKA!$A$2:$K$386,9,FALSE))= TRUE,0,VLOOKUP($C$5&amp;X19,TABULKA!$A$2:$K$386,9,FALSE))</f>
        <v>0</v>
      </c>
      <c r="P19" s="54"/>
      <c r="Q19" s="59">
        <f t="shared" si="4"/>
        <v>0</v>
      </c>
      <c r="R19" s="30">
        <f>IF(ISNA(VLOOKUP($C$5&amp;X19,TABULKA!$A$2:$K$386,10,FALSE))= TRUE,0,VLOOKUP($C$5&amp;X19,TABULKA!$A$2:$K$386,10,FALSE))</f>
        <v>0</v>
      </c>
      <c r="S19" s="54"/>
      <c r="T19" s="59">
        <f t="shared" si="5"/>
        <v>0</v>
      </c>
      <c r="U19" s="31">
        <f>IF(ISNA(VLOOKUP($C$5&amp;X19,TABULKA!$A$2:$K$386,11,FALSE))= TRUE,0,VLOOKUP($C$5&amp;X19,TABULKA!$A$2:$K$386,11,FALSE))</f>
        <v>0</v>
      </c>
      <c r="V19" s="43">
        <f t="shared" si="6"/>
        <v>0</v>
      </c>
      <c r="W19" s="48">
        <f t="shared" si="7"/>
        <v>0</v>
      </c>
      <c r="X19" s="26">
        <v>9</v>
      </c>
    </row>
    <row r="20" spans="1:24" s="27" customFormat="1" ht="13.5" customHeight="1" x14ac:dyDescent="0.2">
      <c r="A20" s="28">
        <f>IF(ISNA(VLOOKUP($C$5&amp;X20,TABULKA!$A$2:$K$386,3,FALSE))= TRUE,0,VLOOKUP($C$5&amp;X20,TABULKA!$A$2:$K$386,3,FALSE))</f>
        <v>0</v>
      </c>
      <c r="B20" s="29">
        <f>IF(ISNA(VLOOKUP($C$5&amp;X20,TABULKA!$A$2:$K$386,4,FALSE))= TRUE,0,VLOOKUP($C$5&amp;X20,TABULKA!$A$2:$K$386,4,FALSE))</f>
        <v>0</v>
      </c>
      <c r="C20" s="30">
        <f>IF(ISNA(VLOOKUP($C$5&amp;X20,TABULKA!$A$2:$K$386,5,FALSE))= TRUE,0,VLOOKUP($C$5&amp;X20,TABULKA!$A$2:$K$386,5,FALSE))</f>
        <v>0</v>
      </c>
      <c r="D20" s="54"/>
      <c r="E20" s="59">
        <f t="shared" si="0"/>
        <v>0</v>
      </c>
      <c r="F20" s="30">
        <f>IF(ISNA(VLOOKUP($C$5&amp;X20,TABULKA!$A$2:$K$386,6,FALSE))= TRUE,0,VLOOKUP($C$5&amp;X20,TABULKA!$A$2:$K$386,6,FALSE))</f>
        <v>0</v>
      </c>
      <c r="G20" s="54"/>
      <c r="H20" s="59">
        <f t="shared" si="1"/>
        <v>0</v>
      </c>
      <c r="I20" s="30">
        <f>IF(ISNA(VLOOKUP($C$5&amp;X20,TABULKA!$A$2:$K$386,7,FALSE))= TRUE,0,VLOOKUP($C$5&amp;X20,TABULKA!$A$2:$K$386,7,FALSE))</f>
        <v>0</v>
      </c>
      <c r="J20" s="54"/>
      <c r="K20" s="59">
        <f t="shared" si="2"/>
        <v>0</v>
      </c>
      <c r="L20" s="30">
        <f>IF(ISNA(VLOOKUP($C$5&amp;X20,TABULKA!$A$2:$K$386,8,FALSE))= TRUE,0,VLOOKUP($C$5&amp;X20,TABULKA!$A$2:$K$386,8,FALSE))</f>
        <v>0</v>
      </c>
      <c r="M20" s="54"/>
      <c r="N20" s="59">
        <f t="shared" si="3"/>
        <v>0</v>
      </c>
      <c r="O20" s="30">
        <f>IF(ISNA(VLOOKUP($C$5&amp;X20,TABULKA!$A$2:$K$386,9,FALSE))= TRUE,0,VLOOKUP($C$5&amp;X20,TABULKA!$A$2:$K$386,9,FALSE))</f>
        <v>0</v>
      </c>
      <c r="P20" s="54"/>
      <c r="Q20" s="59">
        <f t="shared" si="4"/>
        <v>0</v>
      </c>
      <c r="R20" s="30">
        <f>IF(ISNA(VLOOKUP($C$5&amp;X20,TABULKA!$A$2:$K$386,10,FALSE))= TRUE,0,VLOOKUP($C$5&amp;X20,TABULKA!$A$2:$K$386,10,FALSE))</f>
        <v>0</v>
      </c>
      <c r="S20" s="54"/>
      <c r="T20" s="59">
        <f t="shared" si="5"/>
        <v>0</v>
      </c>
      <c r="U20" s="31">
        <f>IF(ISNA(VLOOKUP($C$5&amp;X20,TABULKA!$A$2:$K$386,11,FALSE))= TRUE,0,VLOOKUP($C$5&amp;X20,TABULKA!$A$2:$K$386,11,FALSE))</f>
        <v>0</v>
      </c>
      <c r="V20" s="43">
        <f t="shared" si="6"/>
        <v>0</v>
      </c>
      <c r="W20" s="48">
        <f t="shared" si="7"/>
        <v>0</v>
      </c>
      <c r="X20" s="26">
        <v>10</v>
      </c>
    </row>
    <row r="21" spans="1:24" s="27" customFormat="1" ht="13.5" customHeight="1" x14ac:dyDescent="0.2">
      <c r="A21" s="28">
        <f>IF(ISNA(VLOOKUP($C$5&amp;X21,TABULKA!$A$2:$K$386,3,FALSE))= TRUE,0,VLOOKUP($C$5&amp;X21,TABULKA!$A$2:$K$386,3,FALSE))</f>
        <v>0</v>
      </c>
      <c r="B21" s="29">
        <f>IF(ISNA(VLOOKUP($C$5&amp;X21,TABULKA!$A$2:$K$386,4,FALSE))= TRUE,0,VLOOKUP($C$5&amp;X21,TABULKA!$A$2:$K$386,4,FALSE))</f>
        <v>0</v>
      </c>
      <c r="C21" s="30">
        <f>IF(ISNA(VLOOKUP($C$5&amp;X21,TABULKA!$A$2:$K$386,5,FALSE))= TRUE,0,VLOOKUP($C$5&amp;X21,TABULKA!$A$2:$K$386,5,FALSE))</f>
        <v>0</v>
      </c>
      <c r="D21" s="54"/>
      <c r="E21" s="59">
        <f t="shared" si="0"/>
        <v>0</v>
      </c>
      <c r="F21" s="30">
        <f>IF(ISNA(VLOOKUP($C$5&amp;X21,TABULKA!$A$2:$K$386,6,FALSE))= TRUE,0,VLOOKUP($C$5&amp;X21,TABULKA!$A$2:$K$386,6,FALSE))</f>
        <v>0</v>
      </c>
      <c r="G21" s="54"/>
      <c r="H21" s="59">
        <f t="shared" si="1"/>
        <v>0</v>
      </c>
      <c r="I21" s="30">
        <f>IF(ISNA(VLOOKUP($C$5&amp;X21,TABULKA!$A$2:$K$386,7,FALSE))= TRUE,0,VLOOKUP($C$5&amp;X21,TABULKA!$A$2:$K$386,7,FALSE))</f>
        <v>0</v>
      </c>
      <c r="J21" s="54"/>
      <c r="K21" s="59">
        <f t="shared" si="2"/>
        <v>0</v>
      </c>
      <c r="L21" s="30">
        <f>IF(ISNA(VLOOKUP($C$5&amp;X21,TABULKA!$A$2:$K$386,8,FALSE))= TRUE,0,VLOOKUP($C$5&amp;X21,TABULKA!$A$2:$K$386,8,FALSE))</f>
        <v>0</v>
      </c>
      <c r="M21" s="54"/>
      <c r="N21" s="59">
        <f t="shared" si="3"/>
        <v>0</v>
      </c>
      <c r="O21" s="30">
        <f>IF(ISNA(VLOOKUP($C$5&amp;X21,TABULKA!$A$2:$K$386,9,FALSE))= TRUE,0,VLOOKUP($C$5&amp;X21,TABULKA!$A$2:$K$386,9,FALSE))</f>
        <v>0</v>
      </c>
      <c r="P21" s="54"/>
      <c r="Q21" s="59">
        <f t="shared" si="4"/>
        <v>0</v>
      </c>
      <c r="R21" s="30">
        <f>IF(ISNA(VLOOKUP($C$5&amp;X21,TABULKA!$A$2:$K$386,10,FALSE))= TRUE,0,VLOOKUP($C$5&amp;X21,TABULKA!$A$2:$K$386,10,FALSE))</f>
        <v>0</v>
      </c>
      <c r="S21" s="54"/>
      <c r="T21" s="59">
        <f t="shared" si="5"/>
        <v>0</v>
      </c>
      <c r="U21" s="31">
        <f>IF(ISNA(VLOOKUP($C$5&amp;X21,TABULKA!$A$2:$K$386,11,FALSE))= TRUE,0,VLOOKUP($C$5&amp;X21,TABULKA!$A$2:$K$386,11,FALSE))</f>
        <v>0</v>
      </c>
      <c r="V21" s="43">
        <f t="shared" si="6"/>
        <v>0</v>
      </c>
      <c r="W21" s="48">
        <f t="shared" si="7"/>
        <v>0</v>
      </c>
      <c r="X21" s="26">
        <v>11</v>
      </c>
    </row>
    <row r="22" spans="1:24" s="27" customFormat="1" ht="13.5" customHeight="1" x14ac:dyDescent="0.2">
      <c r="A22" s="28">
        <f>IF(ISNA(VLOOKUP($C$5&amp;X22,TABULKA!$A$2:$K$386,3,FALSE))= TRUE,0,VLOOKUP($C$5&amp;X22,TABULKA!$A$2:$K$386,3,FALSE))</f>
        <v>0</v>
      </c>
      <c r="B22" s="29">
        <f>IF(ISNA(VLOOKUP($C$5&amp;X22,TABULKA!$A$2:$K$386,4,FALSE))= TRUE,0,VLOOKUP($C$5&amp;X22,TABULKA!$A$2:$K$386,4,FALSE))</f>
        <v>0</v>
      </c>
      <c r="C22" s="30">
        <f>IF(ISNA(VLOOKUP($C$5&amp;X22,TABULKA!$A$2:$K$386,5,FALSE))= TRUE,0,VLOOKUP($C$5&amp;X22,TABULKA!$A$2:$K$386,5,FALSE))</f>
        <v>0</v>
      </c>
      <c r="D22" s="54"/>
      <c r="E22" s="59">
        <f t="shared" si="0"/>
        <v>0</v>
      </c>
      <c r="F22" s="30">
        <f>IF(ISNA(VLOOKUP($C$5&amp;X22,TABULKA!$A$2:$K$386,6,FALSE))= TRUE,0,VLOOKUP($C$5&amp;X22,TABULKA!$A$2:$K$386,6,FALSE))</f>
        <v>0</v>
      </c>
      <c r="G22" s="54"/>
      <c r="H22" s="59">
        <f t="shared" si="1"/>
        <v>0</v>
      </c>
      <c r="I22" s="30">
        <f>IF(ISNA(VLOOKUP($C$5&amp;X22,TABULKA!$A$2:$K$386,7,FALSE))= TRUE,0,VLOOKUP($C$5&amp;X22,TABULKA!$A$2:$K$386,7,FALSE))</f>
        <v>0</v>
      </c>
      <c r="J22" s="54"/>
      <c r="K22" s="59">
        <f t="shared" si="2"/>
        <v>0</v>
      </c>
      <c r="L22" s="30">
        <f>IF(ISNA(VLOOKUP($C$5&amp;X22,TABULKA!$A$2:$K$386,8,FALSE))= TRUE,0,VLOOKUP($C$5&amp;X22,TABULKA!$A$2:$K$386,8,FALSE))</f>
        <v>0</v>
      </c>
      <c r="M22" s="54"/>
      <c r="N22" s="59">
        <f t="shared" si="3"/>
        <v>0</v>
      </c>
      <c r="O22" s="30">
        <f>IF(ISNA(VLOOKUP($C$5&amp;X22,TABULKA!$A$2:$K$386,9,FALSE))= TRUE,0,VLOOKUP($C$5&amp;X22,TABULKA!$A$2:$K$386,9,FALSE))</f>
        <v>0</v>
      </c>
      <c r="P22" s="54"/>
      <c r="Q22" s="59">
        <f t="shared" si="4"/>
        <v>0</v>
      </c>
      <c r="R22" s="30">
        <f>IF(ISNA(VLOOKUP($C$5&amp;X22,TABULKA!$A$2:$K$386,10,FALSE))= TRUE,0,VLOOKUP($C$5&amp;X22,TABULKA!$A$2:$K$386,10,FALSE))</f>
        <v>0</v>
      </c>
      <c r="S22" s="54"/>
      <c r="T22" s="59">
        <f t="shared" si="5"/>
        <v>0</v>
      </c>
      <c r="U22" s="31">
        <f>IF(ISNA(VLOOKUP($C$5&amp;X22,TABULKA!$A$2:$K$386,11,FALSE))= TRUE,0,VLOOKUP($C$5&amp;X22,TABULKA!$A$2:$K$386,11,FALSE))</f>
        <v>0</v>
      </c>
      <c r="V22" s="43">
        <f t="shared" si="6"/>
        <v>0</v>
      </c>
      <c r="W22" s="48">
        <f t="shared" si="7"/>
        <v>0</v>
      </c>
      <c r="X22" s="26">
        <v>12</v>
      </c>
    </row>
    <row r="23" spans="1:24" s="27" customFormat="1" ht="13.5" customHeight="1" x14ac:dyDescent="0.2">
      <c r="A23" s="28">
        <f>IF(ISNA(VLOOKUP($C$5&amp;X23,TABULKA!$A$2:$K$386,3,FALSE))= TRUE,0,VLOOKUP($C$5&amp;X23,TABULKA!$A$2:$K$386,3,FALSE))</f>
        <v>0</v>
      </c>
      <c r="B23" s="29">
        <f>IF(ISNA(VLOOKUP($C$5&amp;X23,TABULKA!$A$2:$K$386,4,FALSE))= TRUE,0,VLOOKUP($C$5&amp;X23,TABULKA!$A$2:$K$386,4,FALSE))</f>
        <v>0</v>
      </c>
      <c r="C23" s="30">
        <f>IF(ISNA(VLOOKUP($C$5&amp;X23,TABULKA!$A$2:$K$386,5,FALSE))= TRUE,0,VLOOKUP($C$5&amp;X23,TABULKA!$A$2:$K$386,5,FALSE))</f>
        <v>0</v>
      </c>
      <c r="D23" s="54"/>
      <c r="E23" s="59">
        <f t="shared" si="0"/>
        <v>0</v>
      </c>
      <c r="F23" s="30">
        <f>IF(ISNA(VLOOKUP($C$5&amp;X23,TABULKA!$A$2:$K$386,6,FALSE))= TRUE,0,VLOOKUP($C$5&amp;X23,TABULKA!$A$2:$K$386,6,FALSE))</f>
        <v>0</v>
      </c>
      <c r="G23" s="54"/>
      <c r="H23" s="59">
        <f t="shared" si="1"/>
        <v>0</v>
      </c>
      <c r="I23" s="30">
        <f>IF(ISNA(VLOOKUP($C$5&amp;X23,TABULKA!$A$2:$K$386,7,FALSE))= TRUE,0,VLOOKUP($C$5&amp;X23,TABULKA!$A$2:$K$386,7,FALSE))</f>
        <v>0</v>
      </c>
      <c r="J23" s="54"/>
      <c r="K23" s="59">
        <f t="shared" si="2"/>
        <v>0</v>
      </c>
      <c r="L23" s="30">
        <f>IF(ISNA(VLOOKUP($C$5&amp;X23,TABULKA!$A$2:$K$386,8,FALSE))= TRUE,0,VLOOKUP($C$5&amp;X23,TABULKA!$A$2:$K$386,8,FALSE))</f>
        <v>0</v>
      </c>
      <c r="M23" s="54"/>
      <c r="N23" s="59">
        <f t="shared" si="3"/>
        <v>0</v>
      </c>
      <c r="O23" s="30">
        <f>IF(ISNA(VLOOKUP($C$5&amp;X23,TABULKA!$A$2:$K$386,9,FALSE))= TRUE,0,VLOOKUP($C$5&amp;X23,TABULKA!$A$2:$K$386,9,FALSE))</f>
        <v>0</v>
      </c>
      <c r="P23" s="54"/>
      <c r="Q23" s="59">
        <f t="shared" si="4"/>
        <v>0</v>
      </c>
      <c r="R23" s="30">
        <f>IF(ISNA(VLOOKUP($C$5&amp;X23,TABULKA!$A$2:$K$386,10,FALSE))= TRUE,0,VLOOKUP($C$5&amp;X23,TABULKA!$A$2:$K$386,10,FALSE))</f>
        <v>0</v>
      </c>
      <c r="S23" s="54"/>
      <c r="T23" s="59">
        <f t="shared" si="5"/>
        <v>0</v>
      </c>
      <c r="U23" s="31">
        <f>IF(ISNA(VLOOKUP($C$5&amp;X23,TABULKA!$A$2:$K$386,11,FALSE))= TRUE,0,VLOOKUP($C$5&amp;X23,TABULKA!$A$2:$K$386,11,FALSE))</f>
        <v>0</v>
      </c>
      <c r="V23" s="43">
        <f t="shared" si="6"/>
        <v>0</v>
      </c>
      <c r="W23" s="48">
        <f t="shared" si="7"/>
        <v>0</v>
      </c>
      <c r="X23" s="26">
        <v>13</v>
      </c>
    </row>
    <row r="24" spans="1:24" s="27" customFormat="1" ht="13.5" customHeight="1" x14ac:dyDescent="0.2">
      <c r="A24" s="28">
        <f>IF(ISNA(VLOOKUP($C$5&amp;X24,TABULKA!$A$2:$K$386,3,FALSE))= TRUE,0,VLOOKUP($C$5&amp;X24,TABULKA!$A$2:$K$386,3,FALSE))</f>
        <v>0</v>
      </c>
      <c r="B24" s="29">
        <f>IF(ISNA(VLOOKUP($C$5&amp;X24,TABULKA!$A$2:$K$386,4,FALSE))= TRUE,0,VLOOKUP($C$5&amp;X24,TABULKA!$A$2:$K$386,4,FALSE))</f>
        <v>0</v>
      </c>
      <c r="C24" s="30">
        <f>IF(ISNA(VLOOKUP($C$5&amp;X24,TABULKA!$A$2:$K$386,5,FALSE))= TRUE,0,VLOOKUP($C$5&amp;X24,TABULKA!$A$2:$K$386,5,FALSE))</f>
        <v>0</v>
      </c>
      <c r="D24" s="54"/>
      <c r="E24" s="59">
        <f t="shared" si="0"/>
        <v>0</v>
      </c>
      <c r="F24" s="30">
        <f>IF(ISNA(VLOOKUP($C$5&amp;X24,TABULKA!$A$2:$K$386,6,FALSE))= TRUE,0,VLOOKUP($C$5&amp;X24,TABULKA!$A$2:$K$386,6,FALSE))</f>
        <v>0</v>
      </c>
      <c r="G24" s="54"/>
      <c r="H24" s="59">
        <f t="shared" si="1"/>
        <v>0</v>
      </c>
      <c r="I24" s="30">
        <f>IF(ISNA(VLOOKUP($C$5&amp;X24,TABULKA!$A$2:$K$386,7,FALSE))= TRUE,0,VLOOKUP($C$5&amp;X24,TABULKA!$A$2:$K$386,7,FALSE))</f>
        <v>0</v>
      </c>
      <c r="J24" s="54"/>
      <c r="K24" s="59">
        <f t="shared" si="2"/>
        <v>0</v>
      </c>
      <c r="L24" s="30">
        <f>IF(ISNA(VLOOKUP($C$5&amp;X24,TABULKA!$A$2:$K$386,8,FALSE))= TRUE,0,VLOOKUP($C$5&amp;X24,TABULKA!$A$2:$K$386,8,FALSE))</f>
        <v>0</v>
      </c>
      <c r="M24" s="54"/>
      <c r="N24" s="59">
        <f t="shared" si="3"/>
        <v>0</v>
      </c>
      <c r="O24" s="30">
        <f>IF(ISNA(VLOOKUP($C$5&amp;X24,TABULKA!$A$2:$K$386,9,FALSE))= TRUE,0,VLOOKUP($C$5&amp;X24,TABULKA!$A$2:$K$386,9,FALSE))</f>
        <v>0</v>
      </c>
      <c r="P24" s="54"/>
      <c r="Q24" s="59">
        <f t="shared" si="4"/>
        <v>0</v>
      </c>
      <c r="R24" s="30">
        <f>IF(ISNA(VLOOKUP($C$5&amp;X24,TABULKA!$A$2:$K$386,10,FALSE))= TRUE,0,VLOOKUP($C$5&amp;X24,TABULKA!$A$2:$K$386,10,FALSE))</f>
        <v>0</v>
      </c>
      <c r="S24" s="54"/>
      <c r="T24" s="59">
        <f t="shared" si="5"/>
        <v>0</v>
      </c>
      <c r="U24" s="31">
        <f>IF(ISNA(VLOOKUP($C$5&amp;X24,TABULKA!$A$2:$K$386,11,FALSE))= TRUE,0,VLOOKUP($C$5&amp;X24,TABULKA!$A$2:$K$386,11,FALSE))</f>
        <v>0</v>
      </c>
      <c r="V24" s="43">
        <f t="shared" si="6"/>
        <v>0</v>
      </c>
      <c r="W24" s="48">
        <f t="shared" si="7"/>
        <v>0</v>
      </c>
      <c r="X24" s="26">
        <v>14</v>
      </c>
    </row>
    <row r="25" spans="1:24" s="27" customFormat="1" ht="13.5" customHeight="1" x14ac:dyDescent="0.2">
      <c r="A25" s="28">
        <f>IF(ISNA(VLOOKUP($C$5&amp;X25,TABULKA!$A$2:$K$386,3,FALSE))= TRUE,0,VLOOKUP($C$5&amp;X25,TABULKA!$A$2:$K$386,3,FALSE))</f>
        <v>0</v>
      </c>
      <c r="B25" s="29">
        <f>IF(ISNA(VLOOKUP($C$5&amp;X25,TABULKA!$A$2:$K$386,4,FALSE))= TRUE,0,VLOOKUP($C$5&amp;X25,TABULKA!$A$2:$K$386,4,FALSE))</f>
        <v>0</v>
      </c>
      <c r="C25" s="30">
        <f>IF(ISNA(VLOOKUP($C$5&amp;X25,TABULKA!$A$2:$K$386,5,FALSE))= TRUE,0,VLOOKUP($C$5&amp;X25,TABULKA!$A$2:$K$386,5,FALSE))</f>
        <v>0</v>
      </c>
      <c r="D25" s="54"/>
      <c r="E25" s="59">
        <f t="shared" si="0"/>
        <v>0</v>
      </c>
      <c r="F25" s="30">
        <f>IF(ISNA(VLOOKUP($C$5&amp;X25,TABULKA!$A$2:$K$386,6,FALSE))= TRUE,0,VLOOKUP($C$5&amp;X25,TABULKA!$A$2:$K$386,6,FALSE))</f>
        <v>0</v>
      </c>
      <c r="G25" s="54"/>
      <c r="H25" s="59">
        <f t="shared" si="1"/>
        <v>0</v>
      </c>
      <c r="I25" s="30">
        <f>IF(ISNA(VLOOKUP($C$5&amp;X25,TABULKA!$A$2:$K$386,7,FALSE))= TRUE,0,VLOOKUP($C$5&amp;X25,TABULKA!$A$2:$K$386,7,FALSE))</f>
        <v>0</v>
      </c>
      <c r="J25" s="54"/>
      <c r="K25" s="59">
        <f t="shared" si="2"/>
        <v>0</v>
      </c>
      <c r="L25" s="30">
        <f>IF(ISNA(VLOOKUP($C$5&amp;X25,TABULKA!$A$2:$K$386,8,FALSE))= TRUE,0,VLOOKUP($C$5&amp;X25,TABULKA!$A$2:$K$386,8,FALSE))</f>
        <v>0</v>
      </c>
      <c r="M25" s="54"/>
      <c r="N25" s="59">
        <f t="shared" si="3"/>
        <v>0</v>
      </c>
      <c r="O25" s="30">
        <f>IF(ISNA(VLOOKUP($C$5&amp;X25,TABULKA!$A$2:$K$386,9,FALSE))= TRUE,0,VLOOKUP($C$5&amp;X25,TABULKA!$A$2:$K$386,9,FALSE))</f>
        <v>0</v>
      </c>
      <c r="P25" s="54"/>
      <c r="Q25" s="59">
        <f t="shared" si="4"/>
        <v>0</v>
      </c>
      <c r="R25" s="30">
        <f>IF(ISNA(VLOOKUP($C$5&amp;X25,TABULKA!$A$2:$K$386,10,FALSE))= TRUE,0,VLOOKUP($C$5&amp;X25,TABULKA!$A$2:$K$386,10,FALSE))</f>
        <v>0</v>
      </c>
      <c r="S25" s="54"/>
      <c r="T25" s="59">
        <f t="shared" si="5"/>
        <v>0</v>
      </c>
      <c r="U25" s="31">
        <f>IF(ISNA(VLOOKUP($C$5&amp;X25,TABULKA!$A$2:$K$386,11,FALSE))= TRUE,0,VLOOKUP($C$5&amp;X25,TABULKA!$A$2:$K$386,11,FALSE))</f>
        <v>0</v>
      </c>
      <c r="V25" s="43">
        <f t="shared" si="6"/>
        <v>0</v>
      </c>
      <c r="W25" s="48">
        <f t="shared" si="7"/>
        <v>0</v>
      </c>
      <c r="X25" s="26">
        <v>15</v>
      </c>
    </row>
    <row r="26" spans="1:24" s="27" customFormat="1" ht="13.5" customHeight="1" x14ac:dyDescent="0.2">
      <c r="A26" s="28">
        <f>IF(ISNA(VLOOKUP($C$5&amp;X26,TABULKA!$A$2:$K$386,3,FALSE))= TRUE,0,VLOOKUP($C$5&amp;X26,TABULKA!$A$2:$K$386,3,FALSE))</f>
        <v>0</v>
      </c>
      <c r="B26" s="29">
        <f>IF(ISNA(VLOOKUP($C$5&amp;X26,TABULKA!$A$2:$K$386,4,FALSE))= TRUE,0,VLOOKUP($C$5&amp;X26,TABULKA!$A$2:$K$386,4,FALSE))</f>
        <v>0</v>
      </c>
      <c r="C26" s="30">
        <f>IF(ISNA(VLOOKUP($C$5&amp;X26,TABULKA!$A$2:$K$386,5,FALSE))= TRUE,0,VLOOKUP($C$5&amp;X26,TABULKA!$A$2:$K$386,5,FALSE))</f>
        <v>0</v>
      </c>
      <c r="D26" s="54"/>
      <c r="E26" s="59">
        <f t="shared" si="0"/>
        <v>0</v>
      </c>
      <c r="F26" s="30">
        <f>IF(ISNA(VLOOKUP($C$5&amp;X26,TABULKA!$A$2:$K$386,6,FALSE))= TRUE,0,VLOOKUP($C$5&amp;X26,TABULKA!$A$2:$K$386,6,FALSE))</f>
        <v>0</v>
      </c>
      <c r="G26" s="54"/>
      <c r="H26" s="59">
        <f t="shared" si="1"/>
        <v>0</v>
      </c>
      <c r="I26" s="30">
        <f>IF(ISNA(VLOOKUP($C$5&amp;X26,TABULKA!$A$2:$K$386,7,FALSE))= TRUE,0,VLOOKUP($C$5&amp;X26,TABULKA!$A$2:$K$386,7,FALSE))</f>
        <v>0</v>
      </c>
      <c r="J26" s="54"/>
      <c r="K26" s="59">
        <f t="shared" si="2"/>
        <v>0</v>
      </c>
      <c r="L26" s="30">
        <f>IF(ISNA(VLOOKUP($C$5&amp;X26,TABULKA!$A$2:$K$386,8,FALSE))= TRUE,0,VLOOKUP($C$5&amp;X26,TABULKA!$A$2:$K$386,8,FALSE))</f>
        <v>0</v>
      </c>
      <c r="M26" s="54"/>
      <c r="N26" s="59">
        <f t="shared" si="3"/>
        <v>0</v>
      </c>
      <c r="O26" s="30">
        <f>IF(ISNA(VLOOKUP($C$5&amp;X26,TABULKA!$A$2:$K$386,9,FALSE))= TRUE,0,VLOOKUP($C$5&amp;X26,TABULKA!$A$2:$K$386,9,FALSE))</f>
        <v>0</v>
      </c>
      <c r="P26" s="54"/>
      <c r="Q26" s="59">
        <f t="shared" si="4"/>
        <v>0</v>
      </c>
      <c r="R26" s="30">
        <f>IF(ISNA(VLOOKUP($C$5&amp;X26,TABULKA!$A$2:$K$386,10,FALSE))= TRUE,0,VLOOKUP($C$5&amp;X26,TABULKA!$A$2:$K$386,10,FALSE))</f>
        <v>0</v>
      </c>
      <c r="S26" s="54"/>
      <c r="T26" s="59">
        <f t="shared" si="5"/>
        <v>0</v>
      </c>
      <c r="U26" s="31">
        <f>IF(ISNA(VLOOKUP($C$5&amp;X26,TABULKA!$A$2:$K$386,11,FALSE))= TRUE,0,VLOOKUP($C$5&amp;X26,TABULKA!$A$2:$K$386,11,FALSE))</f>
        <v>0</v>
      </c>
      <c r="V26" s="43">
        <f t="shared" si="6"/>
        <v>0</v>
      </c>
      <c r="W26" s="48">
        <f t="shared" si="7"/>
        <v>0</v>
      </c>
      <c r="X26" s="26">
        <v>16</v>
      </c>
    </row>
    <row r="27" spans="1:24" s="27" customFormat="1" ht="13.5" customHeight="1" x14ac:dyDescent="0.2">
      <c r="A27" s="28">
        <f>IF(ISNA(VLOOKUP($C$5&amp;X27,TABULKA!$A$2:$K$386,3,FALSE))= TRUE,0,VLOOKUP($C$5&amp;X27,TABULKA!$A$2:$K$386,3,FALSE))</f>
        <v>0</v>
      </c>
      <c r="B27" s="29">
        <f>IF(ISNA(VLOOKUP($C$5&amp;X27,TABULKA!$A$2:$K$386,4,FALSE))= TRUE,0,VLOOKUP($C$5&amp;X27,TABULKA!$A$2:$K$386,4,FALSE))</f>
        <v>0</v>
      </c>
      <c r="C27" s="30">
        <f>IF(ISNA(VLOOKUP($C$5&amp;X27,TABULKA!$A$2:$K$386,5,FALSE))= TRUE,0,VLOOKUP($C$5&amp;X27,TABULKA!$A$2:$K$386,5,FALSE))</f>
        <v>0</v>
      </c>
      <c r="D27" s="54"/>
      <c r="E27" s="59">
        <f t="shared" si="0"/>
        <v>0</v>
      </c>
      <c r="F27" s="30">
        <f>IF(ISNA(VLOOKUP($C$5&amp;X27,TABULKA!$A$2:$K$386,6,FALSE))= TRUE,0,VLOOKUP($C$5&amp;X27,TABULKA!$A$2:$K$386,6,FALSE))</f>
        <v>0</v>
      </c>
      <c r="G27" s="54"/>
      <c r="H27" s="59">
        <f t="shared" si="1"/>
        <v>0</v>
      </c>
      <c r="I27" s="30">
        <f>IF(ISNA(VLOOKUP($C$5&amp;X27,TABULKA!$A$2:$K$386,7,FALSE))= TRUE,0,VLOOKUP($C$5&amp;X27,TABULKA!$A$2:$K$386,7,FALSE))</f>
        <v>0</v>
      </c>
      <c r="J27" s="54"/>
      <c r="K27" s="59">
        <f t="shared" si="2"/>
        <v>0</v>
      </c>
      <c r="L27" s="30">
        <f>IF(ISNA(VLOOKUP($C$5&amp;X27,TABULKA!$A$2:$K$386,8,FALSE))= TRUE,0,VLOOKUP($C$5&amp;X27,TABULKA!$A$2:$K$386,8,FALSE))</f>
        <v>0</v>
      </c>
      <c r="M27" s="54"/>
      <c r="N27" s="59">
        <f t="shared" si="3"/>
        <v>0</v>
      </c>
      <c r="O27" s="30">
        <f>IF(ISNA(VLOOKUP($C$5&amp;X27,TABULKA!$A$2:$K$386,9,FALSE))= TRUE,0,VLOOKUP($C$5&amp;X27,TABULKA!$A$2:$K$386,9,FALSE))</f>
        <v>0</v>
      </c>
      <c r="P27" s="54"/>
      <c r="Q27" s="59">
        <f t="shared" si="4"/>
        <v>0</v>
      </c>
      <c r="R27" s="30">
        <f>IF(ISNA(VLOOKUP($C$5&amp;X27,TABULKA!$A$2:$K$386,10,FALSE))= TRUE,0,VLOOKUP($C$5&amp;X27,TABULKA!$A$2:$K$386,10,FALSE))</f>
        <v>0</v>
      </c>
      <c r="S27" s="54"/>
      <c r="T27" s="59">
        <f t="shared" si="5"/>
        <v>0</v>
      </c>
      <c r="U27" s="31">
        <f>IF(ISNA(VLOOKUP($C$5&amp;X27,TABULKA!$A$2:$K$386,11,FALSE))= TRUE,0,VLOOKUP($C$5&amp;X27,TABULKA!$A$2:$K$386,11,FALSE))</f>
        <v>0</v>
      </c>
      <c r="V27" s="43">
        <f t="shared" si="6"/>
        <v>0</v>
      </c>
      <c r="W27" s="48">
        <f t="shared" si="7"/>
        <v>0</v>
      </c>
      <c r="X27" s="26">
        <v>17</v>
      </c>
    </row>
    <row r="28" spans="1:24" s="27" customFormat="1" ht="13.5" customHeight="1" x14ac:dyDescent="0.2">
      <c r="A28" s="28">
        <f>IF(ISNA(VLOOKUP($C$5&amp;X28,TABULKA!$A$2:$K$386,3,FALSE))= TRUE,0,VLOOKUP($C$5&amp;X28,TABULKA!$A$2:$K$386,3,FALSE))</f>
        <v>0</v>
      </c>
      <c r="B28" s="29">
        <f>IF(ISNA(VLOOKUP($C$5&amp;X28,TABULKA!$A$2:$K$386,4,FALSE))= TRUE,0,VLOOKUP($C$5&amp;X28,TABULKA!$A$2:$K$386,4,FALSE))</f>
        <v>0</v>
      </c>
      <c r="C28" s="30">
        <f>IF(ISNA(VLOOKUP($C$5&amp;X28,TABULKA!$A$2:$K$386,5,FALSE))= TRUE,0,VLOOKUP($C$5&amp;X28,TABULKA!$A$2:$K$386,5,FALSE))</f>
        <v>0</v>
      </c>
      <c r="D28" s="54"/>
      <c r="E28" s="59">
        <f t="shared" si="0"/>
        <v>0</v>
      </c>
      <c r="F28" s="30">
        <f>IF(ISNA(VLOOKUP($C$5&amp;X28,TABULKA!$A$2:$K$386,6,FALSE))= TRUE,0,VLOOKUP($C$5&amp;X28,TABULKA!$A$2:$K$386,6,FALSE))</f>
        <v>0</v>
      </c>
      <c r="G28" s="54"/>
      <c r="H28" s="59">
        <f t="shared" si="1"/>
        <v>0</v>
      </c>
      <c r="I28" s="30">
        <f>IF(ISNA(VLOOKUP($C$5&amp;X28,TABULKA!$A$2:$K$386,7,FALSE))= TRUE,0,VLOOKUP($C$5&amp;X28,TABULKA!$A$2:$K$386,7,FALSE))</f>
        <v>0</v>
      </c>
      <c r="J28" s="54"/>
      <c r="K28" s="59">
        <f t="shared" si="2"/>
        <v>0</v>
      </c>
      <c r="L28" s="30">
        <f>IF(ISNA(VLOOKUP($C$5&amp;X28,TABULKA!$A$2:$K$386,8,FALSE))= TRUE,0,VLOOKUP($C$5&amp;X28,TABULKA!$A$2:$K$386,8,FALSE))</f>
        <v>0</v>
      </c>
      <c r="M28" s="54"/>
      <c r="N28" s="59">
        <f t="shared" si="3"/>
        <v>0</v>
      </c>
      <c r="O28" s="30">
        <f>IF(ISNA(VLOOKUP($C$5&amp;X28,TABULKA!$A$2:$K$386,9,FALSE))= TRUE,0,VLOOKUP($C$5&amp;X28,TABULKA!$A$2:$K$386,9,FALSE))</f>
        <v>0</v>
      </c>
      <c r="P28" s="54"/>
      <c r="Q28" s="59">
        <f t="shared" si="4"/>
        <v>0</v>
      </c>
      <c r="R28" s="30">
        <f>IF(ISNA(VLOOKUP($C$5&amp;X28,TABULKA!$A$2:$K$386,10,FALSE))= TRUE,0,VLOOKUP($C$5&amp;X28,TABULKA!$A$2:$K$386,10,FALSE))</f>
        <v>0</v>
      </c>
      <c r="S28" s="54"/>
      <c r="T28" s="59">
        <f t="shared" si="5"/>
        <v>0</v>
      </c>
      <c r="U28" s="31">
        <f>IF(ISNA(VLOOKUP($C$5&amp;X28,TABULKA!$A$2:$K$386,11,FALSE))= TRUE,0,VLOOKUP($C$5&amp;X28,TABULKA!$A$2:$K$386,11,FALSE))</f>
        <v>0</v>
      </c>
      <c r="V28" s="43">
        <f t="shared" si="6"/>
        <v>0</v>
      </c>
      <c r="W28" s="48">
        <f t="shared" si="7"/>
        <v>0</v>
      </c>
      <c r="X28" s="26">
        <v>18</v>
      </c>
    </row>
    <row r="29" spans="1:24" s="27" customFormat="1" ht="13.5" customHeight="1" x14ac:dyDescent="0.2">
      <c r="A29" s="28">
        <f>IF(ISNA(VLOOKUP($C$5&amp;X29,TABULKA!$A$2:$K$386,3,FALSE))= TRUE,0,VLOOKUP($C$5&amp;X29,TABULKA!$A$2:$K$386,3,FALSE))</f>
        <v>0</v>
      </c>
      <c r="B29" s="29">
        <f>IF(ISNA(VLOOKUP($C$5&amp;X29,TABULKA!$A$2:$K$386,4,FALSE))= TRUE,0,VLOOKUP($C$5&amp;X29,TABULKA!$A$2:$K$386,4,FALSE))</f>
        <v>0</v>
      </c>
      <c r="C29" s="30">
        <f>IF(ISNA(VLOOKUP($C$5&amp;X29,TABULKA!$A$2:$K$386,5,FALSE))= TRUE,0,VLOOKUP($C$5&amp;X29,TABULKA!$A$2:$K$386,5,FALSE))</f>
        <v>0</v>
      </c>
      <c r="D29" s="54"/>
      <c r="E29" s="59">
        <f t="shared" si="0"/>
        <v>0</v>
      </c>
      <c r="F29" s="30">
        <f>IF(ISNA(VLOOKUP($C$5&amp;X29,TABULKA!$A$2:$K$386,6,FALSE))= TRUE,0,VLOOKUP($C$5&amp;X29,TABULKA!$A$2:$K$386,6,FALSE))</f>
        <v>0</v>
      </c>
      <c r="G29" s="54"/>
      <c r="H29" s="59">
        <f t="shared" si="1"/>
        <v>0</v>
      </c>
      <c r="I29" s="30">
        <f>IF(ISNA(VLOOKUP($C$5&amp;X29,TABULKA!$A$2:$K$386,7,FALSE))= TRUE,0,VLOOKUP($C$5&amp;X29,TABULKA!$A$2:$K$386,7,FALSE))</f>
        <v>0</v>
      </c>
      <c r="J29" s="54"/>
      <c r="K29" s="59">
        <f t="shared" si="2"/>
        <v>0</v>
      </c>
      <c r="L29" s="30">
        <f>IF(ISNA(VLOOKUP($C$5&amp;X29,TABULKA!$A$2:$K$386,8,FALSE))= TRUE,0,VLOOKUP($C$5&amp;X29,TABULKA!$A$2:$K$386,8,FALSE))</f>
        <v>0</v>
      </c>
      <c r="M29" s="54"/>
      <c r="N29" s="59">
        <f t="shared" si="3"/>
        <v>0</v>
      </c>
      <c r="O29" s="30">
        <f>IF(ISNA(VLOOKUP($C$5&amp;X29,TABULKA!$A$2:$K$386,9,FALSE))= TRUE,0,VLOOKUP($C$5&amp;X29,TABULKA!$A$2:$K$386,9,FALSE))</f>
        <v>0</v>
      </c>
      <c r="P29" s="54"/>
      <c r="Q29" s="59">
        <f t="shared" si="4"/>
        <v>0</v>
      </c>
      <c r="R29" s="30">
        <f>IF(ISNA(VLOOKUP($C$5&amp;X29,TABULKA!$A$2:$K$386,10,FALSE))= TRUE,0,VLOOKUP($C$5&amp;X29,TABULKA!$A$2:$K$386,10,FALSE))</f>
        <v>0</v>
      </c>
      <c r="S29" s="54"/>
      <c r="T29" s="59">
        <f t="shared" si="5"/>
        <v>0</v>
      </c>
      <c r="U29" s="31">
        <f>IF(ISNA(VLOOKUP($C$5&amp;X29,TABULKA!$A$2:$K$386,11,FALSE))= TRUE,0,VLOOKUP($C$5&amp;X29,TABULKA!$A$2:$K$386,11,FALSE))</f>
        <v>0</v>
      </c>
      <c r="V29" s="43">
        <f t="shared" si="6"/>
        <v>0</v>
      </c>
      <c r="W29" s="48">
        <f t="shared" si="7"/>
        <v>0</v>
      </c>
      <c r="X29" s="26">
        <v>19</v>
      </c>
    </row>
    <row r="30" spans="1:24" s="27" customFormat="1" ht="13.5" customHeight="1" thickBot="1" x14ac:dyDescent="0.25">
      <c r="A30" s="28">
        <f>IF(ISNA(VLOOKUP($C$5&amp;X30,TABULKA!$A$2:$K$386,3,FALSE))= TRUE,0,VLOOKUP($C$5&amp;X30,TABULKA!$A$2:$K$386,3,FALSE))</f>
        <v>0</v>
      </c>
      <c r="B30" s="29">
        <f>IF(ISNA(VLOOKUP($C$5&amp;X30,TABULKA!$A$2:$K$386,4,FALSE))= TRUE,0,VLOOKUP($C$5&amp;X30,TABULKA!$A$2:$K$386,4,FALSE))</f>
        <v>0</v>
      </c>
      <c r="C30" s="30">
        <f>IF(ISNA(VLOOKUP($C$5&amp;X30,TABULKA!$A$2:$K$386,5,FALSE))= TRUE,0,VLOOKUP($C$5&amp;X30,TABULKA!$A$2:$K$386,5,FALSE))</f>
        <v>0</v>
      </c>
      <c r="D30" s="54"/>
      <c r="E30" s="59">
        <f t="shared" si="0"/>
        <v>0</v>
      </c>
      <c r="F30" s="30">
        <f>IF(ISNA(VLOOKUP($C$5&amp;X30,TABULKA!$A$2:$K$386,6,FALSE))= TRUE,0,VLOOKUP($C$5&amp;X30,TABULKA!$A$2:$K$386,6,FALSE))</f>
        <v>0</v>
      </c>
      <c r="G30" s="54"/>
      <c r="H30" s="59">
        <f t="shared" si="1"/>
        <v>0</v>
      </c>
      <c r="I30" s="30">
        <f>IF(ISNA(VLOOKUP($C$5&amp;X30,TABULKA!$A$2:$K$386,7,FALSE))= TRUE,0,VLOOKUP($C$5&amp;X30,TABULKA!$A$2:$K$386,7,FALSE))</f>
        <v>0</v>
      </c>
      <c r="J30" s="54"/>
      <c r="K30" s="59">
        <f t="shared" si="2"/>
        <v>0</v>
      </c>
      <c r="L30" s="30">
        <f>IF(ISNA(VLOOKUP($C$5&amp;X30,TABULKA!$A$2:$K$386,8,FALSE))= TRUE,0,VLOOKUP($C$5&amp;X30,TABULKA!$A$2:$K$386,8,FALSE))</f>
        <v>0</v>
      </c>
      <c r="M30" s="54"/>
      <c r="N30" s="59">
        <f t="shared" si="3"/>
        <v>0</v>
      </c>
      <c r="O30" s="30">
        <f>IF(ISNA(VLOOKUP($C$5&amp;X30,TABULKA!$A$2:$K$386,9,FALSE))= TRUE,0,VLOOKUP($C$5&amp;X30,TABULKA!$A$2:$K$386,9,FALSE))</f>
        <v>0</v>
      </c>
      <c r="P30" s="54"/>
      <c r="Q30" s="59">
        <f t="shared" si="4"/>
        <v>0</v>
      </c>
      <c r="R30" s="30">
        <f>IF(ISNA(VLOOKUP($C$5&amp;X30,TABULKA!$A$2:$K$386,10,FALSE))= TRUE,0,VLOOKUP($C$5&amp;X30,TABULKA!$A$2:$K$386,10,FALSE))</f>
        <v>0</v>
      </c>
      <c r="S30" s="54"/>
      <c r="T30" s="59">
        <f t="shared" si="5"/>
        <v>0</v>
      </c>
      <c r="U30" s="31">
        <f>IF(ISNA(VLOOKUP($C$5&amp;X30,TABULKA!$A$2:$K$386,11,FALSE))= TRUE,0,VLOOKUP($C$5&amp;X30,TABULKA!$A$2:$K$386,11,FALSE))</f>
        <v>0</v>
      </c>
      <c r="V30" s="44">
        <f t="shared" si="6"/>
        <v>0</v>
      </c>
      <c r="W30" s="49">
        <f t="shared" si="7"/>
        <v>0</v>
      </c>
      <c r="X30" s="26">
        <v>20</v>
      </c>
    </row>
    <row r="31" spans="1:24" ht="13.5" thickBot="1" x14ac:dyDescent="0.25">
      <c r="A31" s="32"/>
      <c r="B31" s="33" t="s">
        <v>8</v>
      </c>
      <c r="C31" s="34">
        <f>SUM(C11:C30)</f>
        <v>111733</v>
      </c>
      <c r="D31" s="55"/>
      <c r="E31" s="60"/>
      <c r="F31" s="34">
        <f>SUM(F11:F30)</f>
        <v>17163</v>
      </c>
      <c r="G31" s="62"/>
      <c r="H31" s="63"/>
      <c r="I31" s="34">
        <f>SUM(I11:I30)</f>
        <v>1136</v>
      </c>
      <c r="J31" s="62"/>
      <c r="K31" s="63"/>
      <c r="L31" s="34">
        <f>SUM(L11:L30)</f>
        <v>0</v>
      </c>
      <c r="M31" s="62"/>
      <c r="N31" s="63"/>
      <c r="O31" s="34">
        <f>SUM(O11:O30)</f>
        <v>892</v>
      </c>
      <c r="P31" s="62"/>
      <c r="Q31" s="63"/>
      <c r="R31" s="34">
        <f>SUM(R11:R30)</f>
        <v>6</v>
      </c>
      <c r="S31" s="62"/>
      <c r="T31" s="63"/>
      <c r="U31" s="35">
        <f>SUM(U11:U30)</f>
        <v>130930</v>
      </c>
      <c r="V31" s="45">
        <f>SUM(V11:V30)</f>
        <v>0</v>
      </c>
      <c r="W31" s="46">
        <f t="shared" si="7"/>
        <v>0</v>
      </c>
    </row>
    <row r="32" spans="1:24" x14ac:dyDescent="0.2">
      <c r="A32" s="6" t="s">
        <v>12</v>
      </c>
    </row>
    <row r="33" spans="1:23" x14ac:dyDescent="0.2">
      <c r="A33" s="36" t="s">
        <v>0</v>
      </c>
      <c r="B33" s="37" t="s">
        <v>13</v>
      </c>
    </row>
    <row r="34" spans="1:23" x14ac:dyDescent="0.2">
      <c r="A34" s="36" t="s">
        <v>1</v>
      </c>
      <c r="B34" s="37" t="s">
        <v>14</v>
      </c>
    </row>
    <row r="35" spans="1:23" x14ac:dyDescent="0.2">
      <c r="A35" s="36" t="s">
        <v>2</v>
      </c>
      <c r="B35" s="37" t="s">
        <v>15</v>
      </c>
    </row>
    <row r="36" spans="1:23" s="6" customFormat="1" x14ac:dyDescent="0.2">
      <c r="A36" s="36" t="s">
        <v>3</v>
      </c>
      <c r="B36" s="37" t="s">
        <v>16</v>
      </c>
      <c r="C36" s="38"/>
      <c r="D36" s="56"/>
      <c r="E36" s="56"/>
      <c r="F36" s="38"/>
      <c r="G36" s="56"/>
      <c r="H36" s="56"/>
      <c r="J36" s="56"/>
      <c r="K36" s="56"/>
      <c r="M36" s="56"/>
      <c r="N36" s="56"/>
      <c r="P36" s="56"/>
      <c r="Q36" s="56"/>
      <c r="S36" s="56"/>
      <c r="T36" s="56"/>
      <c r="U36" s="39"/>
      <c r="V36" s="39"/>
      <c r="W36" s="39"/>
    </row>
    <row r="37" spans="1:23" s="6" customFormat="1" x14ac:dyDescent="0.2">
      <c r="A37" s="36" t="s">
        <v>4</v>
      </c>
      <c r="B37" s="37" t="s">
        <v>17</v>
      </c>
      <c r="C37" s="38"/>
      <c r="D37" s="56"/>
      <c r="E37" s="56"/>
      <c r="F37" s="38"/>
      <c r="G37" s="56"/>
      <c r="H37" s="56"/>
      <c r="J37" s="56"/>
      <c r="K37" s="56"/>
      <c r="M37" s="56"/>
      <c r="N37" s="56"/>
      <c r="P37" s="56"/>
      <c r="Q37" s="56"/>
      <c r="S37" s="56"/>
      <c r="T37" s="56"/>
      <c r="U37" s="39"/>
      <c r="V37" s="39"/>
      <c r="W37" s="39"/>
    </row>
    <row r="38" spans="1:23" x14ac:dyDescent="0.2">
      <c r="A38" s="36" t="s">
        <v>5</v>
      </c>
      <c r="B38" s="37" t="s">
        <v>18</v>
      </c>
    </row>
    <row r="39" spans="1:23" x14ac:dyDescent="0.2">
      <c r="A39" s="36" t="s">
        <v>73</v>
      </c>
    </row>
    <row r="41" spans="1:23" x14ac:dyDescent="0.2">
      <c r="I41" s="6"/>
      <c r="J41" s="56"/>
      <c r="K41" s="56"/>
    </row>
    <row r="42" spans="1:23" x14ac:dyDescent="0.2">
      <c r="I42" s="6"/>
      <c r="J42" s="56"/>
      <c r="K42" s="56"/>
    </row>
    <row r="43" spans="1:23" x14ac:dyDescent="0.2">
      <c r="I43" s="6"/>
      <c r="J43" s="56"/>
      <c r="K43" s="56"/>
    </row>
    <row r="44" spans="1:23" x14ac:dyDescent="0.2">
      <c r="A44" s="40"/>
      <c r="B44" s="40"/>
      <c r="C44" s="39"/>
      <c r="D44" s="56"/>
      <c r="E44" s="56"/>
      <c r="F44" s="39"/>
      <c r="G44" s="56"/>
      <c r="H44" s="56"/>
      <c r="I44" s="39"/>
      <c r="J44" s="56"/>
      <c r="K44" s="56"/>
    </row>
    <row r="48" spans="1:23" x14ac:dyDescent="0.2">
      <c r="I48" s="6"/>
      <c r="J48" s="64"/>
      <c r="K48" s="64"/>
    </row>
  </sheetData>
  <sheetProtection selectLockedCells="1"/>
  <mergeCells count="9">
    <mergeCell ref="S9:T9"/>
    <mergeCell ref="V9:W9"/>
    <mergeCell ref="C2:R2"/>
    <mergeCell ref="D9:E9"/>
    <mergeCell ref="G9:H9"/>
    <mergeCell ref="J9:K9"/>
    <mergeCell ref="M9:N9"/>
    <mergeCell ref="P9:Q9"/>
    <mergeCell ref="C6:F6"/>
  </mergeCells>
  <conditionalFormatting sqref="D11:D30 G11:G30 J11:J30 M11:M30 P11:P30 S11:S30">
    <cfRule type="cellIs" dxfId="10" priority="11" operator="greaterThan">
      <formula>0</formula>
    </cfRule>
    <cfRule type="expression" dxfId="9" priority="12">
      <formula>(C11:C30)&gt;0</formula>
    </cfRule>
    <cfRule type="cellIs" dxfId="8" priority="18" operator="equal">
      <formula>0</formula>
    </cfRule>
    <cfRule type="cellIs" dxfId="7" priority="20" operator="equal">
      <formula>0</formula>
    </cfRule>
  </conditionalFormatting>
  <conditionalFormatting sqref="K11">
    <cfRule type="containsErrors" dxfId="6" priority="22">
      <formula>ISERROR(K11)</formula>
    </cfRule>
  </conditionalFormatting>
  <conditionalFormatting sqref="K11:K30 P16">
    <cfRule type="containsText" dxfId="5" priority="24" operator="containsText" text="#HODNOTA!">
      <formula>NOT(ISERROR(SEARCH("#HODNOTA!",K11)))</formula>
    </cfRule>
  </conditionalFormatting>
  <conditionalFormatting sqref="K10:L30 E10:F30 H10:I30 U10:W30 N10:N31 Q10:Q31 T10:T31 V31:W31 D10 G10 J10 M10 P10 S10 A10:C30 O10:O30 R10:R30 E31 H31 K31">
    <cfRule type="cellIs" dxfId="4" priority="25" stopIfTrue="1" operator="lessThan">
      <formula>0.0001</formula>
    </cfRule>
  </conditionalFormatting>
  <conditionalFormatting sqref="V11:W31 E11:E30 H11:H30 K11:K30 N11:N30 Q11:Q30 T11:T30">
    <cfRule type="containsErrors" dxfId="3" priority="21">
      <formula>ISERROR(E11)</formula>
    </cfRule>
  </conditionalFormatting>
  <conditionalFormatting sqref="W11:W30 V31">
    <cfRule type="containsErrors" dxfId="2" priority="16">
      <formula>ISERROR(V11)</formula>
    </cfRule>
  </conditionalFormatting>
  <conditionalFormatting sqref="W11:W30">
    <cfRule type="cellIs" dxfId="1" priority="14" operator="equal">
      <formula>0</formula>
    </cfRule>
  </conditionalFormatting>
  <conditionalFormatting sqref="W11:W31 V31">
    <cfRule type="containsErrors" dxfId="0" priority="17">
      <formula>ISERROR(V11)</formula>
    </cfRule>
  </conditionalFormatting>
  <pageMargins left="0.38" right="0.17" top="0.75" bottom="0.579999999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Y423"/>
  <sheetViews>
    <sheetView workbookViewId="0">
      <selection activeCell="D392" sqref="D392"/>
    </sheetView>
  </sheetViews>
  <sheetFormatPr defaultRowHeight="12.75" x14ac:dyDescent="0.2"/>
  <cols>
    <col min="2" max="2" width="4.5703125" bestFit="1" customWidth="1"/>
    <col min="3" max="3" width="8" bestFit="1" customWidth="1"/>
    <col min="4" max="4" width="42.140625" bestFit="1" customWidth="1"/>
    <col min="5" max="5" width="7" bestFit="1" customWidth="1"/>
    <col min="6" max="7" width="6" bestFit="1" customWidth="1"/>
    <col min="8" max="8" width="5" bestFit="1" customWidth="1"/>
    <col min="9" max="9" width="6" bestFit="1" customWidth="1"/>
    <col min="10" max="10" width="5" bestFit="1" customWidth="1"/>
    <col min="11" max="11" width="8.85546875" bestFit="1" customWidth="1"/>
    <col min="12" max="14" width="5" bestFit="1" customWidth="1"/>
    <col min="15" max="15" width="4" bestFit="1" customWidth="1"/>
    <col min="16" max="17" width="5" bestFit="1" customWidth="1"/>
    <col min="18" max="18" width="6" bestFit="1" customWidth="1"/>
    <col min="19" max="21" width="5" bestFit="1" customWidth="1"/>
    <col min="22" max="23" width="6" bestFit="1" customWidth="1"/>
    <col min="24" max="24" width="5" bestFit="1" customWidth="1"/>
    <col min="25" max="25" width="2" bestFit="1" customWidth="1"/>
    <col min="26" max="26" width="5" customWidth="1"/>
    <col min="27" max="27" width="4" bestFit="1" customWidth="1"/>
    <col min="28" max="31" width="5" customWidth="1"/>
    <col min="32" max="32" width="2" bestFit="1" customWidth="1"/>
    <col min="33" max="33" width="6.5703125" bestFit="1" customWidth="1"/>
    <col min="34" max="34" width="5" bestFit="1" customWidth="1"/>
    <col min="35" max="35" width="8.28515625" bestFit="1" customWidth="1"/>
    <col min="36" max="36" width="5.28515625" bestFit="1" customWidth="1"/>
    <col min="37" max="37" width="6.28515625" bestFit="1" customWidth="1"/>
    <col min="38" max="38" width="6" bestFit="1" customWidth="1"/>
    <col min="39" max="39" width="7" bestFit="1" customWidth="1"/>
    <col min="40" max="43" width="6" bestFit="1" customWidth="1"/>
    <col min="44" max="44" width="9.140625" bestFit="1" customWidth="1"/>
    <col min="45" max="45" width="8.5703125" bestFit="1" customWidth="1"/>
    <col min="46" max="46" width="6.7109375" bestFit="1" customWidth="1"/>
    <col min="47" max="47" width="6.140625" bestFit="1" customWidth="1"/>
    <col min="48" max="48" width="9" bestFit="1" customWidth="1"/>
    <col min="49" max="49" width="6.5703125" bestFit="1" customWidth="1"/>
    <col min="50" max="50" width="9" bestFit="1" customWidth="1"/>
    <col min="51" max="51" width="6.5703125" bestFit="1" customWidth="1"/>
  </cols>
  <sheetData>
    <row r="1" spans="1:25" x14ac:dyDescent="0.2">
      <c r="B1" t="s">
        <v>83</v>
      </c>
      <c r="C1" t="s">
        <v>84</v>
      </c>
      <c r="D1" t="s">
        <v>85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86</v>
      </c>
      <c r="L1" t="s">
        <v>87</v>
      </c>
      <c r="M1" t="s">
        <v>88</v>
      </c>
      <c r="N1" t="s">
        <v>89</v>
      </c>
      <c r="O1" t="s">
        <v>90</v>
      </c>
      <c r="P1" t="s">
        <v>91</v>
      </c>
      <c r="Q1" t="s">
        <v>92</v>
      </c>
      <c r="R1" t="s">
        <v>93</v>
      </c>
      <c r="S1" t="s">
        <v>94</v>
      </c>
      <c r="T1" t="s">
        <v>95</v>
      </c>
      <c r="U1" t="s">
        <v>96</v>
      </c>
      <c r="V1" t="s">
        <v>97</v>
      </c>
      <c r="W1" t="s">
        <v>99</v>
      </c>
    </row>
    <row r="2" spans="1:25" x14ac:dyDescent="0.2">
      <c r="A2" t="str">
        <f t="shared" ref="A2:A65" si="0">B2&amp;C2</f>
        <v>1011</v>
      </c>
      <c r="B2">
        <v>101</v>
      </c>
      <c r="C2">
        <v>1</v>
      </c>
      <c r="D2" t="s">
        <v>100</v>
      </c>
      <c r="E2">
        <v>0</v>
      </c>
      <c r="F2">
        <v>0</v>
      </c>
      <c r="G2">
        <v>11733</v>
      </c>
      <c r="H2">
        <v>0</v>
      </c>
      <c r="I2">
        <v>0</v>
      </c>
      <c r="J2">
        <v>0</v>
      </c>
      <c r="K2" s="2">
        <v>11733</v>
      </c>
      <c r="L2" s="2">
        <v>529</v>
      </c>
      <c r="M2">
        <v>21</v>
      </c>
      <c r="N2">
        <v>0</v>
      </c>
      <c r="O2">
        <v>65</v>
      </c>
      <c r="P2">
        <v>95</v>
      </c>
      <c r="Q2" s="1">
        <v>6118</v>
      </c>
      <c r="R2">
        <v>525</v>
      </c>
      <c r="S2">
        <v>0</v>
      </c>
      <c r="T2">
        <v>0</v>
      </c>
      <c r="U2">
        <v>0</v>
      </c>
      <c r="V2">
        <v>0</v>
      </c>
      <c r="W2">
        <v>0</v>
      </c>
      <c r="X2">
        <v>53</v>
      </c>
    </row>
    <row r="3" spans="1:25" x14ac:dyDescent="0.2">
      <c r="A3" t="str">
        <f t="shared" si="0"/>
        <v>1021</v>
      </c>
      <c r="B3">
        <v>102</v>
      </c>
      <c r="C3">
        <v>1</v>
      </c>
      <c r="D3" t="s">
        <v>101</v>
      </c>
      <c r="E3">
        <v>255</v>
      </c>
      <c r="F3">
        <v>0</v>
      </c>
      <c r="G3">
        <v>9404</v>
      </c>
      <c r="H3">
        <v>0</v>
      </c>
      <c r="I3">
        <v>0</v>
      </c>
      <c r="J3">
        <v>0</v>
      </c>
      <c r="K3" s="2">
        <v>9658</v>
      </c>
      <c r="L3" s="2">
        <v>357</v>
      </c>
      <c r="M3">
        <v>0</v>
      </c>
      <c r="N3">
        <v>0</v>
      </c>
      <c r="O3">
        <v>103</v>
      </c>
      <c r="P3">
        <v>53</v>
      </c>
      <c r="Q3" s="1">
        <v>1202</v>
      </c>
      <c r="R3">
        <v>829</v>
      </c>
      <c r="S3">
        <v>1269</v>
      </c>
      <c r="T3">
        <v>215</v>
      </c>
      <c r="U3">
        <v>0</v>
      </c>
      <c r="V3">
        <v>0</v>
      </c>
      <c r="W3">
        <v>0</v>
      </c>
      <c r="X3">
        <v>16</v>
      </c>
    </row>
    <row r="4" spans="1:25" x14ac:dyDescent="0.2">
      <c r="A4" t="str">
        <f t="shared" si="0"/>
        <v>1031</v>
      </c>
      <c r="B4">
        <v>103</v>
      </c>
      <c r="C4">
        <v>1</v>
      </c>
      <c r="D4" t="s">
        <v>102</v>
      </c>
      <c r="E4">
        <v>5825</v>
      </c>
      <c r="F4">
        <v>950</v>
      </c>
      <c r="G4">
        <v>0</v>
      </c>
      <c r="H4">
        <v>0</v>
      </c>
      <c r="I4">
        <v>0</v>
      </c>
      <c r="J4">
        <v>826</v>
      </c>
      <c r="K4" s="2">
        <v>7601</v>
      </c>
      <c r="L4" s="2">
        <v>205</v>
      </c>
      <c r="M4">
        <v>0</v>
      </c>
      <c r="N4">
        <v>0</v>
      </c>
      <c r="O4">
        <v>13</v>
      </c>
      <c r="P4">
        <v>66</v>
      </c>
      <c r="Q4" s="1">
        <v>0</v>
      </c>
      <c r="R4">
        <v>103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5" x14ac:dyDescent="0.2">
      <c r="A5" t="str">
        <f t="shared" si="0"/>
        <v>1032</v>
      </c>
      <c r="B5">
        <v>103</v>
      </c>
      <c r="C5">
        <v>2</v>
      </c>
      <c r="D5" t="s">
        <v>103</v>
      </c>
      <c r="E5">
        <v>13136</v>
      </c>
      <c r="F5">
        <v>1725</v>
      </c>
      <c r="G5">
        <v>0</v>
      </c>
      <c r="H5">
        <v>0</v>
      </c>
      <c r="I5">
        <v>0</v>
      </c>
      <c r="J5">
        <v>403</v>
      </c>
      <c r="K5" s="2">
        <v>15264</v>
      </c>
      <c r="L5" s="2">
        <v>28</v>
      </c>
      <c r="M5">
        <v>0</v>
      </c>
      <c r="N5">
        <v>0</v>
      </c>
      <c r="O5">
        <v>50</v>
      </c>
      <c r="P5">
        <v>25</v>
      </c>
      <c r="Q5" s="1">
        <v>161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5" x14ac:dyDescent="0.2">
      <c r="A6" t="str">
        <f t="shared" si="0"/>
        <v>1033</v>
      </c>
      <c r="B6">
        <v>103</v>
      </c>
      <c r="C6">
        <v>3</v>
      </c>
      <c r="D6" t="s">
        <v>104</v>
      </c>
      <c r="E6">
        <v>8518</v>
      </c>
      <c r="F6">
        <v>849</v>
      </c>
      <c r="G6">
        <v>0</v>
      </c>
      <c r="H6">
        <v>0</v>
      </c>
      <c r="I6">
        <v>1613</v>
      </c>
      <c r="J6">
        <v>353</v>
      </c>
      <c r="K6" s="2">
        <v>11334</v>
      </c>
      <c r="L6" s="2">
        <v>319</v>
      </c>
      <c r="M6">
        <v>0</v>
      </c>
      <c r="N6">
        <v>158</v>
      </c>
      <c r="O6">
        <v>51</v>
      </c>
      <c r="P6">
        <v>3</v>
      </c>
      <c r="Q6" s="1">
        <v>480</v>
      </c>
      <c r="R6">
        <v>0</v>
      </c>
      <c r="S6">
        <v>0</v>
      </c>
      <c r="T6">
        <v>53</v>
      </c>
      <c r="U6">
        <v>0</v>
      </c>
      <c r="V6">
        <v>28</v>
      </c>
      <c r="W6">
        <v>184</v>
      </c>
      <c r="X6">
        <v>9</v>
      </c>
      <c r="Y6">
        <v>0</v>
      </c>
    </row>
    <row r="7" spans="1:25" x14ac:dyDescent="0.2">
      <c r="A7" t="str">
        <f t="shared" si="0"/>
        <v>1034</v>
      </c>
      <c r="B7">
        <v>103</v>
      </c>
      <c r="C7">
        <v>4</v>
      </c>
      <c r="D7" t="s">
        <v>105</v>
      </c>
      <c r="E7">
        <v>1682</v>
      </c>
      <c r="F7">
        <v>2199</v>
      </c>
      <c r="G7">
        <v>0</v>
      </c>
      <c r="H7">
        <v>0</v>
      </c>
      <c r="I7">
        <v>0</v>
      </c>
      <c r="J7">
        <v>0</v>
      </c>
      <c r="K7" s="2">
        <v>3881</v>
      </c>
      <c r="L7" s="2">
        <v>10</v>
      </c>
      <c r="M7">
        <v>0</v>
      </c>
      <c r="N7">
        <v>10</v>
      </c>
      <c r="O7">
        <v>4</v>
      </c>
      <c r="P7">
        <v>63</v>
      </c>
      <c r="Q7" s="1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5" x14ac:dyDescent="0.2">
      <c r="A8" t="str">
        <f t="shared" si="0"/>
        <v>1035</v>
      </c>
      <c r="B8">
        <v>103</v>
      </c>
      <c r="C8">
        <v>5</v>
      </c>
      <c r="D8" t="s">
        <v>106</v>
      </c>
      <c r="E8">
        <v>445</v>
      </c>
      <c r="F8">
        <v>0</v>
      </c>
      <c r="G8">
        <v>0</v>
      </c>
      <c r="H8">
        <v>0</v>
      </c>
      <c r="I8">
        <v>5</v>
      </c>
      <c r="J8">
        <v>0</v>
      </c>
      <c r="K8" s="2">
        <v>450</v>
      </c>
      <c r="L8" s="2">
        <v>0</v>
      </c>
      <c r="M8">
        <v>0</v>
      </c>
      <c r="N8">
        <v>53</v>
      </c>
      <c r="O8">
        <v>3</v>
      </c>
      <c r="P8">
        <v>98</v>
      </c>
      <c r="Q8" s="1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5" x14ac:dyDescent="0.2">
      <c r="A9" t="str">
        <f t="shared" si="0"/>
        <v>1036</v>
      </c>
      <c r="B9">
        <v>103</v>
      </c>
      <c r="C9">
        <v>6</v>
      </c>
      <c r="D9" t="s">
        <v>107</v>
      </c>
      <c r="E9">
        <v>719</v>
      </c>
      <c r="F9">
        <v>0</v>
      </c>
      <c r="G9">
        <v>0</v>
      </c>
      <c r="H9">
        <v>0</v>
      </c>
      <c r="I9">
        <v>11</v>
      </c>
      <c r="J9">
        <v>0</v>
      </c>
      <c r="K9" s="2">
        <v>730</v>
      </c>
      <c r="L9" s="2">
        <v>10</v>
      </c>
      <c r="M9">
        <v>0</v>
      </c>
      <c r="N9">
        <v>6</v>
      </c>
      <c r="O9">
        <v>0</v>
      </c>
      <c r="P9">
        <v>63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5" x14ac:dyDescent="0.2">
      <c r="A10" t="str">
        <f t="shared" si="0"/>
        <v>1037</v>
      </c>
      <c r="B10">
        <v>103</v>
      </c>
      <c r="C10">
        <v>7</v>
      </c>
      <c r="D10" t="s">
        <v>108</v>
      </c>
      <c r="E10">
        <v>5962</v>
      </c>
      <c r="F10">
        <v>1483</v>
      </c>
      <c r="G10">
        <v>0</v>
      </c>
      <c r="H10">
        <v>0</v>
      </c>
      <c r="I10">
        <v>45</v>
      </c>
      <c r="J10">
        <v>0</v>
      </c>
      <c r="K10" s="2">
        <v>7491</v>
      </c>
      <c r="L10" s="2">
        <v>127</v>
      </c>
      <c r="M10">
        <v>0</v>
      </c>
      <c r="N10">
        <v>16</v>
      </c>
      <c r="O10">
        <v>65</v>
      </c>
      <c r="P10">
        <v>1</v>
      </c>
      <c r="Q10">
        <v>0</v>
      </c>
      <c r="R10">
        <v>51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5" x14ac:dyDescent="0.2">
      <c r="A11" t="str">
        <f t="shared" si="0"/>
        <v>1038</v>
      </c>
      <c r="B11">
        <v>103</v>
      </c>
      <c r="C11">
        <v>8</v>
      </c>
      <c r="D11" t="s">
        <v>109</v>
      </c>
      <c r="E11">
        <v>26000</v>
      </c>
      <c r="F11">
        <v>737</v>
      </c>
      <c r="G11">
        <v>0</v>
      </c>
      <c r="H11">
        <v>0</v>
      </c>
      <c r="I11">
        <v>70</v>
      </c>
      <c r="J11">
        <v>0</v>
      </c>
      <c r="K11" s="2">
        <v>26807</v>
      </c>
      <c r="L11" s="2">
        <v>1016</v>
      </c>
      <c r="M11">
        <v>0</v>
      </c>
      <c r="N11">
        <v>667</v>
      </c>
      <c r="O11">
        <v>91</v>
      </c>
      <c r="P11">
        <v>67</v>
      </c>
      <c r="Q11">
        <v>417</v>
      </c>
      <c r="R11">
        <v>403</v>
      </c>
      <c r="S11">
        <v>0</v>
      </c>
      <c r="T11">
        <v>181</v>
      </c>
      <c r="U11">
        <v>0</v>
      </c>
      <c r="V11">
        <v>15</v>
      </c>
      <c r="W11">
        <v>0</v>
      </c>
      <c r="X11">
        <v>0</v>
      </c>
    </row>
    <row r="12" spans="1:25" x14ac:dyDescent="0.2">
      <c r="A12" t="str">
        <f t="shared" si="0"/>
        <v>1039</v>
      </c>
      <c r="B12">
        <v>103</v>
      </c>
      <c r="C12">
        <v>9</v>
      </c>
      <c r="D12" t="s">
        <v>110</v>
      </c>
      <c r="E12">
        <v>3067</v>
      </c>
      <c r="F12">
        <v>0</v>
      </c>
      <c r="G12">
        <v>0</v>
      </c>
      <c r="H12">
        <v>0</v>
      </c>
      <c r="I12">
        <v>41</v>
      </c>
      <c r="J12">
        <v>0</v>
      </c>
      <c r="K12" s="2">
        <v>3108</v>
      </c>
      <c r="L12" s="2">
        <v>4</v>
      </c>
      <c r="M12">
        <v>0</v>
      </c>
      <c r="N12">
        <v>55</v>
      </c>
      <c r="O12">
        <v>63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</row>
    <row r="13" spans="1:25" x14ac:dyDescent="0.2">
      <c r="A13" t="str">
        <f t="shared" si="0"/>
        <v>10310</v>
      </c>
      <c r="B13">
        <v>103</v>
      </c>
      <c r="C13">
        <v>10</v>
      </c>
      <c r="D13" t="s">
        <v>111</v>
      </c>
      <c r="E13">
        <v>1420</v>
      </c>
      <c r="F13">
        <v>0</v>
      </c>
      <c r="G13">
        <v>0</v>
      </c>
      <c r="H13">
        <v>0</v>
      </c>
      <c r="I13">
        <v>0</v>
      </c>
      <c r="J13">
        <v>0</v>
      </c>
      <c r="K13">
        <v>1420</v>
      </c>
      <c r="L13">
        <v>58</v>
      </c>
      <c r="M13">
        <v>0</v>
      </c>
      <c r="N13">
        <v>56</v>
      </c>
      <c r="O13">
        <v>1</v>
      </c>
      <c r="P13">
        <v>55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5" x14ac:dyDescent="0.2">
      <c r="A14" t="str">
        <f t="shared" si="0"/>
        <v>10311</v>
      </c>
      <c r="B14">
        <v>103</v>
      </c>
      <c r="C14">
        <v>11</v>
      </c>
      <c r="D14" t="s">
        <v>26</v>
      </c>
      <c r="E14">
        <v>634</v>
      </c>
      <c r="F14">
        <v>244</v>
      </c>
      <c r="G14">
        <v>0</v>
      </c>
      <c r="H14">
        <v>0</v>
      </c>
      <c r="I14">
        <v>0</v>
      </c>
      <c r="J14">
        <v>0</v>
      </c>
      <c r="K14" s="2">
        <v>877</v>
      </c>
      <c r="L14" s="2">
        <v>16</v>
      </c>
      <c r="M14">
        <v>0</v>
      </c>
      <c r="N14">
        <v>0</v>
      </c>
      <c r="O14">
        <v>25</v>
      </c>
      <c r="P14">
        <v>16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5" x14ac:dyDescent="0.2">
      <c r="A15" t="str">
        <f t="shared" si="0"/>
        <v>10312</v>
      </c>
      <c r="B15">
        <v>103</v>
      </c>
      <c r="C15">
        <v>12</v>
      </c>
      <c r="D15" t="s">
        <v>25</v>
      </c>
      <c r="E15">
        <v>1767</v>
      </c>
      <c r="F15">
        <v>0</v>
      </c>
      <c r="G15">
        <v>0</v>
      </c>
      <c r="H15">
        <v>0</v>
      </c>
      <c r="I15">
        <v>0</v>
      </c>
      <c r="J15">
        <v>0</v>
      </c>
      <c r="K15" s="2">
        <v>1767</v>
      </c>
      <c r="L15" s="2">
        <v>407</v>
      </c>
      <c r="M15">
        <v>0</v>
      </c>
      <c r="N15">
        <v>376</v>
      </c>
      <c r="O15">
        <v>35</v>
      </c>
      <c r="P15">
        <v>0</v>
      </c>
      <c r="Q15">
        <v>0</v>
      </c>
      <c r="R15">
        <v>153</v>
      </c>
      <c r="S15">
        <v>46</v>
      </c>
      <c r="T15">
        <v>0</v>
      </c>
      <c r="U15">
        <v>11</v>
      </c>
      <c r="V15">
        <v>0</v>
      </c>
      <c r="W15">
        <v>0</v>
      </c>
    </row>
    <row r="16" spans="1:25" x14ac:dyDescent="0.2">
      <c r="A16" t="str">
        <f t="shared" si="0"/>
        <v>10313</v>
      </c>
      <c r="B16">
        <v>103</v>
      </c>
      <c r="C16">
        <v>13</v>
      </c>
      <c r="D16" t="s">
        <v>112</v>
      </c>
      <c r="E16">
        <v>1886</v>
      </c>
      <c r="F16">
        <v>0</v>
      </c>
      <c r="G16">
        <v>0</v>
      </c>
      <c r="H16">
        <v>0</v>
      </c>
      <c r="I16">
        <v>0</v>
      </c>
      <c r="J16">
        <v>0</v>
      </c>
      <c r="K16" s="2">
        <v>1886</v>
      </c>
      <c r="L16" s="2">
        <v>148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</row>
    <row r="17" spans="1:24" x14ac:dyDescent="0.2">
      <c r="A17" t="str">
        <f t="shared" si="0"/>
        <v>10314</v>
      </c>
      <c r="B17">
        <v>103</v>
      </c>
      <c r="C17">
        <v>14</v>
      </c>
      <c r="D17" t="s">
        <v>113</v>
      </c>
      <c r="E17">
        <v>1197</v>
      </c>
      <c r="F17">
        <v>0</v>
      </c>
      <c r="G17">
        <v>0</v>
      </c>
      <c r="H17">
        <v>0</v>
      </c>
      <c r="I17">
        <v>0</v>
      </c>
      <c r="J17">
        <v>0</v>
      </c>
      <c r="K17" s="2">
        <v>1197</v>
      </c>
      <c r="L17" s="2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</row>
    <row r="18" spans="1:24" x14ac:dyDescent="0.2">
      <c r="A18" t="str">
        <f t="shared" si="0"/>
        <v>10315</v>
      </c>
      <c r="B18">
        <v>103</v>
      </c>
      <c r="C18">
        <v>15</v>
      </c>
      <c r="D18" t="s">
        <v>114</v>
      </c>
      <c r="E18">
        <v>1253</v>
      </c>
      <c r="F18">
        <v>0</v>
      </c>
      <c r="G18">
        <v>0</v>
      </c>
      <c r="H18">
        <v>0</v>
      </c>
      <c r="I18">
        <v>11</v>
      </c>
      <c r="J18">
        <v>0</v>
      </c>
      <c r="K18" s="2">
        <v>1264</v>
      </c>
      <c r="L18" s="2">
        <v>0</v>
      </c>
      <c r="M18">
        <v>0</v>
      </c>
      <c r="N18">
        <v>0</v>
      </c>
      <c r="O18">
        <v>8</v>
      </c>
      <c r="P18">
        <v>75</v>
      </c>
      <c r="Q18">
        <v>0</v>
      </c>
      <c r="R18">
        <v>19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2">
      <c r="A19" t="str">
        <f t="shared" si="0"/>
        <v>10316</v>
      </c>
      <c r="B19">
        <v>103</v>
      </c>
      <c r="C19">
        <v>16</v>
      </c>
      <c r="D19" t="s">
        <v>115</v>
      </c>
      <c r="E19">
        <v>1927</v>
      </c>
      <c r="F19">
        <v>0</v>
      </c>
      <c r="G19">
        <v>0</v>
      </c>
      <c r="H19">
        <v>0</v>
      </c>
      <c r="I19">
        <v>0</v>
      </c>
      <c r="J19">
        <v>0</v>
      </c>
      <c r="K19" s="2">
        <v>1927</v>
      </c>
      <c r="L19" s="2">
        <v>26</v>
      </c>
      <c r="M19">
        <v>0</v>
      </c>
      <c r="N19">
        <v>0</v>
      </c>
      <c r="O19">
        <v>0</v>
      </c>
      <c r="P19">
        <v>160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</row>
    <row r="20" spans="1:24" x14ac:dyDescent="0.2">
      <c r="A20" t="str">
        <f t="shared" si="0"/>
        <v>10317</v>
      </c>
      <c r="B20">
        <v>103</v>
      </c>
      <c r="C20">
        <v>17</v>
      </c>
      <c r="D20" t="s">
        <v>116</v>
      </c>
      <c r="E20">
        <v>2971</v>
      </c>
      <c r="F20">
        <v>54</v>
      </c>
      <c r="G20">
        <v>0</v>
      </c>
      <c r="H20">
        <v>0</v>
      </c>
      <c r="I20">
        <v>0</v>
      </c>
      <c r="J20">
        <v>0</v>
      </c>
      <c r="K20" s="2">
        <v>3025</v>
      </c>
      <c r="L20" s="2">
        <v>82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</row>
    <row r="21" spans="1:24" x14ac:dyDescent="0.2">
      <c r="A21" t="str">
        <f t="shared" si="0"/>
        <v>10318</v>
      </c>
      <c r="B21">
        <v>103</v>
      </c>
      <c r="C21">
        <v>18</v>
      </c>
      <c r="D21" t="s">
        <v>117</v>
      </c>
      <c r="E21">
        <v>961</v>
      </c>
      <c r="F21">
        <v>0</v>
      </c>
      <c r="G21">
        <v>0</v>
      </c>
      <c r="H21">
        <v>0</v>
      </c>
      <c r="I21">
        <v>9</v>
      </c>
      <c r="J21">
        <v>0</v>
      </c>
      <c r="K21" s="2">
        <v>970</v>
      </c>
      <c r="L21" s="2">
        <v>0</v>
      </c>
      <c r="M21">
        <v>0</v>
      </c>
      <c r="N21">
        <v>0</v>
      </c>
      <c r="O21">
        <v>7</v>
      </c>
      <c r="P21">
        <v>82</v>
      </c>
      <c r="Q21">
        <v>6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x14ac:dyDescent="0.2">
      <c r="A22" t="str">
        <f t="shared" si="0"/>
        <v>10319</v>
      </c>
      <c r="B22">
        <v>103</v>
      </c>
      <c r="C22">
        <v>19</v>
      </c>
      <c r="D22" t="s">
        <v>118</v>
      </c>
      <c r="E22">
        <v>7660</v>
      </c>
      <c r="F22">
        <v>1098</v>
      </c>
      <c r="G22">
        <v>0</v>
      </c>
      <c r="H22">
        <v>0</v>
      </c>
      <c r="I22">
        <v>0</v>
      </c>
      <c r="J22">
        <v>0</v>
      </c>
      <c r="K22">
        <v>8758</v>
      </c>
      <c r="L22">
        <v>285</v>
      </c>
      <c r="M22">
        <v>0</v>
      </c>
      <c r="N22">
        <v>0</v>
      </c>
      <c r="O22">
        <v>70</v>
      </c>
      <c r="P22">
        <v>72</v>
      </c>
      <c r="Q22">
        <v>10</v>
      </c>
      <c r="R22">
        <v>0</v>
      </c>
      <c r="S22">
        <v>0</v>
      </c>
      <c r="T22">
        <v>68</v>
      </c>
      <c r="U22">
        <v>0</v>
      </c>
      <c r="V22">
        <v>0</v>
      </c>
      <c r="W22">
        <v>0</v>
      </c>
      <c r="X22">
        <v>0</v>
      </c>
    </row>
    <row r="23" spans="1:24" x14ac:dyDescent="0.2">
      <c r="A23" t="str">
        <f t="shared" si="0"/>
        <v>1041</v>
      </c>
      <c r="B23">
        <v>104</v>
      </c>
      <c r="C23">
        <v>1</v>
      </c>
      <c r="D23" t="s">
        <v>119</v>
      </c>
      <c r="E23">
        <v>4626</v>
      </c>
      <c r="F23">
        <v>0</v>
      </c>
      <c r="G23">
        <v>0</v>
      </c>
      <c r="H23">
        <v>0</v>
      </c>
      <c r="I23">
        <v>0</v>
      </c>
      <c r="J23">
        <v>0</v>
      </c>
      <c r="K23">
        <v>4626</v>
      </c>
      <c r="L23">
        <v>185</v>
      </c>
      <c r="M23">
        <v>0</v>
      </c>
      <c r="N23">
        <v>0</v>
      </c>
      <c r="O23">
        <v>0</v>
      </c>
      <c r="P23">
        <v>554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</row>
    <row r="24" spans="1:24" x14ac:dyDescent="0.2">
      <c r="A24" t="str">
        <f t="shared" si="0"/>
        <v>1042</v>
      </c>
      <c r="B24">
        <v>104</v>
      </c>
      <c r="C24">
        <v>2</v>
      </c>
      <c r="D24" t="s">
        <v>120</v>
      </c>
      <c r="E24">
        <v>22578</v>
      </c>
      <c r="F24">
        <v>1067</v>
      </c>
      <c r="G24">
        <v>0</v>
      </c>
      <c r="H24">
        <v>0</v>
      </c>
      <c r="I24">
        <v>3562</v>
      </c>
      <c r="J24">
        <v>0</v>
      </c>
      <c r="K24">
        <v>27206</v>
      </c>
      <c r="L24">
        <v>1080</v>
      </c>
      <c r="M24">
        <v>0</v>
      </c>
      <c r="N24">
        <v>1037</v>
      </c>
      <c r="O24">
        <v>357</v>
      </c>
      <c r="P24">
        <v>97</v>
      </c>
      <c r="Q24">
        <v>646</v>
      </c>
      <c r="R24">
        <v>0</v>
      </c>
      <c r="S24">
        <v>0</v>
      </c>
      <c r="T24">
        <v>174</v>
      </c>
      <c r="U24">
        <v>0</v>
      </c>
      <c r="V24">
        <v>78</v>
      </c>
      <c r="W24">
        <v>0</v>
      </c>
      <c r="X24">
        <v>0</v>
      </c>
    </row>
    <row r="25" spans="1:24" x14ac:dyDescent="0.2">
      <c r="A25" t="str">
        <f t="shared" si="0"/>
        <v>1043</v>
      </c>
      <c r="B25">
        <v>104</v>
      </c>
      <c r="C25">
        <v>3</v>
      </c>
      <c r="D25" t="s">
        <v>121</v>
      </c>
      <c r="E25">
        <v>30115</v>
      </c>
      <c r="F25">
        <v>461</v>
      </c>
      <c r="G25">
        <v>0</v>
      </c>
      <c r="H25">
        <v>0</v>
      </c>
      <c r="I25">
        <v>260</v>
      </c>
      <c r="J25">
        <v>0</v>
      </c>
      <c r="K25">
        <v>30836</v>
      </c>
      <c r="L25">
        <v>660</v>
      </c>
      <c r="M25">
        <v>52</v>
      </c>
      <c r="N25">
        <v>722</v>
      </c>
      <c r="O25">
        <v>428</v>
      </c>
      <c r="P25">
        <v>5</v>
      </c>
      <c r="Q25">
        <v>985</v>
      </c>
      <c r="R25">
        <v>7</v>
      </c>
      <c r="S25">
        <v>0</v>
      </c>
      <c r="T25">
        <v>116</v>
      </c>
      <c r="U25">
        <v>0</v>
      </c>
      <c r="V25">
        <v>82</v>
      </c>
      <c r="W25">
        <v>0</v>
      </c>
      <c r="X25">
        <v>0</v>
      </c>
    </row>
    <row r="26" spans="1:24" x14ac:dyDescent="0.2">
      <c r="A26" t="str">
        <f t="shared" si="0"/>
        <v>1044</v>
      </c>
      <c r="B26">
        <v>104</v>
      </c>
      <c r="C26">
        <v>4</v>
      </c>
      <c r="D26" t="s">
        <v>122</v>
      </c>
      <c r="E26">
        <v>22602</v>
      </c>
      <c r="F26">
        <v>0</v>
      </c>
      <c r="G26">
        <v>0</v>
      </c>
      <c r="H26">
        <v>0</v>
      </c>
      <c r="I26">
        <v>30</v>
      </c>
      <c r="J26">
        <v>0</v>
      </c>
      <c r="K26">
        <v>22632</v>
      </c>
      <c r="L26">
        <v>625</v>
      </c>
      <c r="M26">
        <v>0</v>
      </c>
      <c r="N26">
        <v>485</v>
      </c>
      <c r="O26">
        <v>249</v>
      </c>
      <c r="P26">
        <v>42</v>
      </c>
      <c r="Q26">
        <v>2022</v>
      </c>
      <c r="R26">
        <v>0</v>
      </c>
      <c r="S26">
        <v>396</v>
      </c>
      <c r="T26">
        <v>0</v>
      </c>
      <c r="U26">
        <v>0</v>
      </c>
      <c r="V26">
        <v>47</v>
      </c>
      <c r="W26">
        <v>0</v>
      </c>
      <c r="X26">
        <v>0</v>
      </c>
    </row>
    <row r="27" spans="1:24" x14ac:dyDescent="0.2">
      <c r="A27" t="str">
        <f t="shared" si="0"/>
        <v>1045</v>
      </c>
      <c r="B27">
        <v>104</v>
      </c>
      <c r="C27">
        <v>5</v>
      </c>
      <c r="D27" t="s">
        <v>123</v>
      </c>
      <c r="E27">
        <v>14415</v>
      </c>
      <c r="F27">
        <v>0</v>
      </c>
      <c r="G27">
        <v>0</v>
      </c>
      <c r="H27">
        <v>0</v>
      </c>
      <c r="I27">
        <v>0</v>
      </c>
      <c r="J27">
        <v>0</v>
      </c>
      <c r="K27">
        <v>14415</v>
      </c>
      <c r="L27">
        <v>144</v>
      </c>
      <c r="M27">
        <v>0</v>
      </c>
      <c r="N27">
        <v>107</v>
      </c>
      <c r="O27">
        <v>80</v>
      </c>
      <c r="P27">
        <v>99</v>
      </c>
      <c r="Q27">
        <v>358</v>
      </c>
      <c r="R27">
        <v>0</v>
      </c>
      <c r="S27">
        <v>0</v>
      </c>
      <c r="T27">
        <v>48</v>
      </c>
      <c r="U27">
        <v>0</v>
      </c>
      <c r="V27">
        <v>58</v>
      </c>
      <c r="W27">
        <v>0</v>
      </c>
      <c r="X27">
        <v>0</v>
      </c>
    </row>
    <row r="28" spans="1:24" x14ac:dyDescent="0.2">
      <c r="A28" t="str">
        <f t="shared" si="0"/>
        <v>1046</v>
      </c>
      <c r="B28">
        <v>104</v>
      </c>
      <c r="C28">
        <v>6</v>
      </c>
      <c r="D28" t="s">
        <v>124</v>
      </c>
      <c r="E28">
        <v>8493</v>
      </c>
      <c r="F28">
        <v>0</v>
      </c>
      <c r="G28">
        <v>0</v>
      </c>
      <c r="H28">
        <v>0</v>
      </c>
      <c r="I28">
        <v>104</v>
      </c>
      <c r="J28">
        <v>0</v>
      </c>
      <c r="K28">
        <v>8596</v>
      </c>
      <c r="L28">
        <v>46</v>
      </c>
      <c r="M28">
        <v>0</v>
      </c>
      <c r="N28">
        <v>0</v>
      </c>
      <c r="O28">
        <v>9</v>
      </c>
      <c r="P28">
        <v>69</v>
      </c>
      <c r="Q28">
        <v>209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</row>
    <row r="29" spans="1:24" x14ac:dyDescent="0.2">
      <c r="A29" t="str">
        <f t="shared" si="0"/>
        <v>1047</v>
      </c>
      <c r="B29">
        <v>104</v>
      </c>
      <c r="C29">
        <v>7</v>
      </c>
      <c r="D29" t="s">
        <v>125</v>
      </c>
      <c r="E29">
        <v>3542</v>
      </c>
      <c r="F29">
        <v>0</v>
      </c>
      <c r="G29">
        <v>0</v>
      </c>
      <c r="H29">
        <v>0</v>
      </c>
      <c r="I29">
        <v>0</v>
      </c>
      <c r="J29">
        <v>0</v>
      </c>
      <c r="K29">
        <v>3542</v>
      </c>
      <c r="L29">
        <v>0</v>
      </c>
      <c r="M29">
        <v>0</v>
      </c>
      <c r="N29">
        <v>140</v>
      </c>
      <c r="O29">
        <v>92</v>
      </c>
      <c r="P29">
        <v>41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2">
      <c r="A30" t="str">
        <f t="shared" si="0"/>
        <v>1048</v>
      </c>
      <c r="B30">
        <v>104</v>
      </c>
      <c r="C30">
        <v>8</v>
      </c>
      <c r="D30" t="s">
        <v>126</v>
      </c>
      <c r="E30">
        <v>4236</v>
      </c>
      <c r="F30">
        <v>0</v>
      </c>
      <c r="G30">
        <v>0</v>
      </c>
      <c r="H30">
        <v>0</v>
      </c>
      <c r="I30">
        <v>37</v>
      </c>
      <c r="J30">
        <v>0</v>
      </c>
      <c r="K30">
        <v>4273</v>
      </c>
      <c r="L30">
        <v>185</v>
      </c>
      <c r="M30">
        <v>0</v>
      </c>
      <c r="N30">
        <v>0</v>
      </c>
      <c r="O30">
        <v>25</v>
      </c>
      <c r="P30">
        <v>44</v>
      </c>
      <c r="Q30">
        <v>0</v>
      </c>
      <c r="R30">
        <v>0</v>
      </c>
      <c r="S30">
        <v>0</v>
      </c>
      <c r="T30">
        <v>0</v>
      </c>
      <c r="U30">
        <v>0</v>
      </c>
      <c r="V30">
        <v>13</v>
      </c>
      <c r="W30">
        <v>0</v>
      </c>
      <c r="X30">
        <v>0</v>
      </c>
    </row>
    <row r="31" spans="1:24" x14ac:dyDescent="0.2">
      <c r="A31" t="str">
        <f t="shared" si="0"/>
        <v>1049</v>
      </c>
      <c r="B31">
        <v>104</v>
      </c>
      <c r="C31">
        <v>9</v>
      </c>
      <c r="D31" t="s">
        <v>22</v>
      </c>
      <c r="E31">
        <v>4935</v>
      </c>
      <c r="F31">
        <v>0</v>
      </c>
      <c r="G31">
        <v>0</v>
      </c>
      <c r="H31">
        <v>0</v>
      </c>
      <c r="I31">
        <v>1004</v>
      </c>
      <c r="J31">
        <v>0</v>
      </c>
      <c r="K31">
        <v>5940</v>
      </c>
      <c r="L31">
        <v>142</v>
      </c>
      <c r="M31">
        <v>0</v>
      </c>
      <c r="N31">
        <v>314</v>
      </c>
      <c r="O31">
        <v>71</v>
      </c>
      <c r="P31">
        <v>18</v>
      </c>
      <c r="Q31">
        <v>4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</row>
    <row r="32" spans="1:24" x14ac:dyDescent="0.2">
      <c r="A32" t="str">
        <f t="shared" si="0"/>
        <v>10410</v>
      </c>
      <c r="B32">
        <v>104</v>
      </c>
      <c r="C32">
        <v>10</v>
      </c>
      <c r="D32" t="s">
        <v>23</v>
      </c>
      <c r="E32">
        <v>10670</v>
      </c>
      <c r="F32">
        <v>360</v>
      </c>
      <c r="G32">
        <v>0</v>
      </c>
      <c r="H32">
        <v>0</v>
      </c>
      <c r="I32">
        <v>1462</v>
      </c>
      <c r="J32">
        <v>0</v>
      </c>
      <c r="K32">
        <v>12492</v>
      </c>
      <c r="L32">
        <v>122</v>
      </c>
      <c r="M32">
        <v>0</v>
      </c>
      <c r="N32">
        <v>574</v>
      </c>
      <c r="O32">
        <v>179</v>
      </c>
      <c r="P32">
        <v>19</v>
      </c>
      <c r="Q32">
        <v>249</v>
      </c>
      <c r="R32">
        <v>0</v>
      </c>
      <c r="S32">
        <v>299</v>
      </c>
      <c r="T32">
        <v>0</v>
      </c>
      <c r="U32">
        <v>0</v>
      </c>
      <c r="V32">
        <v>18</v>
      </c>
      <c r="W32">
        <v>0</v>
      </c>
      <c r="X32">
        <v>0</v>
      </c>
    </row>
    <row r="33" spans="1:24" x14ac:dyDescent="0.2">
      <c r="A33" t="str">
        <f t="shared" si="0"/>
        <v>10411</v>
      </c>
      <c r="B33">
        <v>104</v>
      </c>
      <c r="C33">
        <v>11</v>
      </c>
      <c r="D33" t="s">
        <v>127</v>
      </c>
      <c r="E33">
        <v>1211</v>
      </c>
      <c r="F33">
        <v>0</v>
      </c>
      <c r="G33">
        <v>0</v>
      </c>
      <c r="H33">
        <v>0</v>
      </c>
      <c r="I33">
        <v>0</v>
      </c>
      <c r="J33">
        <v>0</v>
      </c>
      <c r="K33">
        <v>1211</v>
      </c>
      <c r="L33">
        <v>6</v>
      </c>
      <c r="M33">
        <v>0</v>
      </c>
      <c r="N33">
        <v>0</v>
      </c>
      <c r="O33">
        <v>30</v>
      </c>
      <c r="P33">
        <v>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x14ac:dyDescent="0.2">
      <c r="A34" t="str">
        <f t="shared" si="0"/>
        <v>10412</v>
      </c>
      <c r="B34">
        <v>104</v>
      </c>
      <c r="C34">
        <v>12</v>
      </c>
      <c r="D34" t="s">
        <v>128</v>
      </c>
      <c r="E34">
        <v>2936</v>
      </c>
      <c r="F34">
        <v>0</v>
      </c>
      <c r="G34">
        <v>0</v>
      </c>
      <c r="H34">
        <v>0</v>
      </c>
      <c r="I34">
        <v>0</v>
      </c>
      <c r="J34">
        <v>0</v>
      </c>
      <c r="K34">
        <v>2936</v>
      </c>
      <c r="L34">
        <v>142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</row>
    <row r="35" spans="1:24" x14ac:dyDescent="0.2">
      <c r="A35" t="str">
        <f t="shared" si="0"/>
        <v>10413</v>
      </c>
      <c r="B35">
        <v>104</v>
      </c>
      <c r="C35">
        <v>13</v>
      </c>
      <c r="D35" t="s">
        <v>129</v>
      </c>
      <c r="E35">
        <v>1595</v>
      </c>
      <c r="F35">
        <v>0</v>
      </c>
      <c r="G35">
        <v>0</v>
      </c>
      <c r="H35">
        <v>0</v>
      </c>
      <c r="I35">
        <v>0</v>
      </c>
      <c r="J35">
        <v>0</v>
      </c>
      <c r="K35">
        <v>1595</v>
      </c>
      <c r="L35">
        <v>0</v>
      </c>
      <c r="M35">
        <v>0</v>
      </c>
      <c r="N35">
        <v>5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</row>
    <row r="36" spans="1:24" x14ac:dyDescent="0.2">
      <c r="A36" t="str">
        <f t="shared" si="0"/>
        <v>10414</v>
      </c>
      <c r="B36">
        <v>104</v>
      </c>
      <c r="C36">
        <v>14</v>
      </c>
      <c r="D36" t="s">
        <v>130</v>
      </c>
      <c r="E36">
        <v>241</v>
      </c>
      <c r="F36">
        <v>0</v>
      </c>
      <c r="G36">
        <v>0</v>
      </c>
      <c r="H36">
        <v>0</v>
      </c>
      <c r="I36">
        <v>0</v>
      </c>
      <c r="J36">
        <v>0</v>
      </c>
      <c r="K36">
        <v>241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</row>
    <row r="37" spans="1:24" x14ac:dyDescent="0.2">
      <c r="A37" t="str">
        <f t="shared" si="0"/>
        <v>10415</v>
      </c>
      <c r="B37">
        <v>104</v>
      </c>
      <c r="C37">
        <v>15</v>
      </c>
      <c r="D37" t="s">
        <v>27</v>
      </c>
      <c r="E37">
        <v>559</v>
      </c>
      <c r="F37">
        <v>0</v>
      </c>
      <c r="G37">
        <v>0</v>
      </c>
      <c r="H37">
        <v>0</v>
      </c>
      <c r="I37">
        <v>0</v>
      </c>
      <c r="J37">
        <v>0</v>
      </c>
      <c r="K37">
        <v>559</v>
      </c>
      <c r="L37">
        <v>16</v>
      </c>
      <c r="M37">
        <v>0</v>
      </c>
      <c r="N37">
        <v>0</v>
      </c>
      <c r="O37">
        <v>52</v>
      </c>
      <c r="P37">
        <v>88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</row>
    <row r="38" spans="1:24" x14ac:dyDescent="0.2">
      <c r="A38" t="str">
        <f t="shared" si="0"/>
        <v>10416</v>
      </c>
      <c r="B38">
        <v>104</v>
      </c>
      <c r="C38">
        <v>16</v>
      </c>
      <c r="D38" t="s">
        <v>131</v>
      </c>
      <c r="E38">
        <v>677</v>
      </c>
      <c r="F38">
        <v>494</v>
      </c>
      <c r="G38">
        <v>0</v>
      </c>
      <c r="H38">
        <v>0</v>
      </c>
      <c r="I38">
        <v>673</v>
      </c>
      <c r="J38">
        <v>0</v>
      </c>
      <c r="K38">
        <v>1845</v>
      </c>
      <c r="L38">
        <v>0</v>
      </c>
      <c r="M38">
        <v>0</v>
      </c>
      <c r="N38">
        <v>0</v>
      </c>
      <c r="O38">
        <v>0</v>
      </c>
      <c r="P38">
        <v>182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</row>
    <row r="39" spans="1:24" x14ac:dyDescent="0.2">
      <c r="A39" t="str">
        <f t="shared" si="0"/>
        <v>1051</v>
      </c>
      <c r="B39">
        <v>105</v>
      </c>
      <c r="C39">
        <v>1</v>
      </c>
      <c r="D39" t="s">
        <v>132</v>
      </c>
      <c r="E39">
        <v>3767</v>
      </c>
      <c r="F39">
        <v>1978</v>
      </c>
      <c r="G39">
        <v>0</v>
      </c>
      <c r="H39">
        <v>0</v>
      </c>
      <c r="I39">
        <v>4490</v>
      </c>
      <c r="J39">
        <v>4405</v>
      </c>
      <c r="K39">
        <v>14639</v>
      </c>
      <c r="L39">
        <v>54</v>
      </c>
      <c r="M39">
        <v>0</v>
      </c>
      <c r="N39">
        <v>1025</v>
      </c>
      <c r="O39">
        <v>54</v>
      </c>
      <c r="P39">
        <v>96</v>
      </c>
      <c r="Q39">
        <v>164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2">
      <c r="A40" t="str">
        <f t="shared" si="0"/>
        <v>1052</v>
      </c>
      <c r="B40">
        <v>105</v>
      </c>
      <c r="C40">
        <v>2</v>
      </c>
      <c r="D40" t="s">
        <v>133</v>
      </c>
      <c r="E40">
        <v>10667</v>
      </c>
      <c r="F40">
        <v>1155</v>
      </c>
      <c r="G40">
        <v>0</v>
      </c>
      <c r="H40">
        <v>0</v>
      </c>
      <c r="I40">
        <v>0</v>
      </c>
      <c r="J40">
        <v>0</v>
      </c>
      <c r="K40">
        <v>11822</v>
      </c>
      <c r="L40">
        <v>475</v>
      </c>
      <c r="M40">
        <v>0</v>
      </c>
      <c r="N40">
        <v>132</v>
      </c>
      <c r="O40">
        <v>121</v>
      </c>
      <c r="P40">
        <v>11</v>
      </c>
      <c r="Q40">
        <v>0</v>
      </c>
      <c r="R40">
        <v>107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2">
      <c r="A41" t="str">
        <f t="shared" si="0"/>
        <v>1053</v>
      </c>
      <c r="B41">
        <v>105</v>
      </c>
      <c r="C41">
        <v>3</v>
      </c>
      <c r="D41" t="s">
        <v>134</v>
      </c>
      <c r="E41">
        <v>15341</v>
      </c>
      <c r="F41">
        <v>2682</v>
      </c>
      <c r="G41">
        <v>0</v>
      </c>
      <c r="H41">
        <v>0</v>
      </c>
      <c r="I41">
        <v>257</v>
      </c>
      <c r="J41">
        <v>64</v>
      </c>
      <c r="K41">
        <v>18344</v>
      </c>
      <c r="L41">
        <v>125</v>
      </c>
      <c r="M41">
        <v>0</v>
      </c>
      <c r="N41">
        <v>1191</v>
      </c>
      <c r="O41">
        <v>235</v>
      </c>
      <c r="P41">
        <v>78</v>
      </c>
      <c r="Q41">
        <v>2</v>
      </c>
      <c r="R41">
        <v>16</v>
      </c>
      <c r="S41">
        <v>636</v>
      </c>
      <c r="T41">
        <v>0</v>
      </c>
      <c r="U41">
        <v>0</v>
      </c>
      <c r="V41">
        <v>32</v>
      </c>
      <c r="W41">
        <v>0</v>
      </c>
      <c r="X41">
        <v>0</v>
      </c>
    </row>
    <row r="42" spans="1:24" x14ac:dyDescent="0.2">
      <c r="A42" t="str">
        <f t="shared" si="0"/>
        <v>1054</v>
      </c>
      <c r="B42">
        <v>105</v>
      </c>
      <c r="C42">
        <v>4</v>
      </c>
      <c r="D42" t="s">
        <v>135</v>
      </c>
      <c r="E42">
        <v>12230</v>
      </c>
      <c r="F42">
        <v>736</v>
      </c>
      <c r="G42">
        <v>0</v>
      </c>
      <c r="H42">
        <v>0</v>
      </c>
      <c r="I42">
        <v>883</v>
      </c>
      <c r="J42">
        <v>55</v>
      </c>
      <c r="K42">
        <v>13905</v>
      </c>
      <c r="L42">
        <v>229</v>
      </c>
      <c r="M42">
        <v>0</v>
      </c>
      <c r="N42">
        <v>95</v>
      </c>
      <c r="O42">
        <v>16</v>
      </c>
      <c r="P42">
        <v>64</v>
      </c>
      <c r="Q42">
        <v>41</v>
      </c>
      <c r="R42">
        <v>0</v>
      </c>
      <c r="S42">
        <v>0</v>
      </c>
      <c r="T42">
        <v>42</v>
      </c>
      <c r="U42">
        <v>0</v>
      </c>
      <c r="V42">
        <v>9</v>
      </c>
      <c r="W42">
        <v>0</v>
      </c>
      <c r="X42">
        <v>0</v>
      </c>
    </row>
    <row r="43" spans="1:24" x14ac:dyDescent="0.2">
      <c r="A43" t="str">
        <f t="shared" si="0"/>
        <v>1055</v>
      </c>
      <c r="B43">
        <v>105</v>
      </c>
      <c r="C43">
        <v>5</v>
      </c>
      <c r="D43" t="s">
        <v>78</v>
      </c>
      <c r="E43">
        <v>2122</v>
      </c>
      <c r="F43">
        <v>2412</v>
      </c>
      <c r="G43">
        <v>0</v>
      </c>
      <c r="H43">
        <v>0</v>
      </c>
      <c r="I43">
        <v>0</v>
      </c>
      <c r="J43">
        <v>0</v>
      </c>
      <c r="K43">
        <v>4534</v>
      </c>
      <c r="L43">
        <v>122</v>
      </c>
      <c r="M43">
        <v>0</v>
      </c>
      <c r="N43">
        <v>0</v>
      </c>
      <c r="O43">
        <v>25</v>
      </c>
      <c r="P43">
        <v>28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</row>
    <row r="44" spans="1:24" x14ac:dyDescent="0.2">
      <c r="A44" t="str">
        <f t="shared" si="0"/>
        <v>1056</v>
      </c>
      <c r="B44">
        <v>105</v>
      </c>
      <c r="C44">
        <v>6</v>
      </c>
      <c r="D44" t="s">
        <v>82</v>
      </c>
      <c r="E44">
        <v>1350</v>
      </c>
      <c r="F44">
        <v>0</v>
      </c>
      <c r="G44">
        <v>0</v>
      </c>
      <c r="H44">
        <v>0</v>
      </c>
      <c r="I44">
        <v>0</v>
      </c>
      <c r="J44">
        <v>0</v>
      </c>
      <c r="K44">
        <v>1350</v>
      </c>
      <c r="L44">
        <v>10</v>
      </c>
      <c r="M44">
        <v>0</v>
      </c>
      <c r="N44">
        <v>12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</row>
    <row r="45" spans="1:24" x14ac:dyDescent="0.2">
      <c r="A45" t="str">
        <f t="shared" si="0"/>
        <v>1057</v>
      </c>
      <c r="B45">
        <v>105</v>
      </c>
      <c r="C45">
        <v>7</v>
      </c>
      <c r="D45" t="s">
        <v>136</v>
      </c>
      <c r="E45">
        <v>1626</v>
      </c>
      <c r="F45">
        <v>0</v>
      </c>
      <c r="G45">
        <v>0</v>
      </c>
      <c r="H45">
        <v>0</v>
      </c>
      <c r="I45">
        <v>0</v>
      </c>
      <c r="J45">
        <v>0</v>
      </c>
      <c r="K45">
        <v>1626</v>
      </c>
      <c r="L45">
        <v>0</v>
      </c>
      <c r="M45">
        <v>0</v>
      </c>
      <c r="N45">
        <v>0</v>
      </c>
      <c r="O45">
        <v>4</v>
      </c>
      <c r="P45">
        <v>5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</row>
    <row r="46" spans="1:24" x14ac:dyDescent="0.2">
      <c r="A46" t="str">
        <f t="shared" si="0"/>
        <v>1058</v>
      </c>
      <c r="B46">
        <v>105</v>
      </c>
      <c r="C46">
        <v>8</v>
      </c>
      <c r="D46" t="s">
        <v>137</v>
      </c>
      <c r="E46">
        <v>3440</v>
      </c>
      <c r="F46">
        <v>1214</v>
      </c>
      <c r="G46">
        <v>0</v>
      </c>
      <c r="H46">
        <v>0</v>
      </c>
      <c r="I46">
        <v>0</v>
      </c>
      <c r="J46">
        <v>0</v>
      </c>
      <c r="K46">
        <v>4654</v>
      </c>
      <c r="L46">
        <v>15</v>
      </c>
      <c r="M46">
        <v>0</v>
      </c>
      <c r="N46">
        <v>0</v>
      </c>
      <c r="O46">
        <v>0</v>
      </c>
      <c r="P46">
        <v>29</v>
      </c>
      <c r="Q46">
        <v>4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</row>
    <row r="47" spans="1:24" x14ac:dyDescent="0.2">
      <c r="A47" t="str">
        <f t="shared" si="0"/>
        <v>1059</v>
      </c>
      <c r="B47">
        <v>105</v>
      </c>
      <c r="C47">
        <v>9</v>
      </c>
      <c r="D47" t="s">
        <v>138</v>
      </c>
      <c r="E47">
        <v>1169</v>
      </c>
      <c r="F47">
        <v>1531</v>
      </c>
      <c r="G47">
        <v>0</v>
      </c>
      <c r="H47">
        <v>0</v>
      </c>
      <c r="I47">
        <v>516</v>
      </c>
      <c r="J47">
        <v>0</v>
      </c>
      <c r="K47">
        <v>3216</v>
      </c>
      <c r="L47">
        <v>41</v>
      </c>
      <c r="M47">
        <v>0</v>
      </c>
      <c r="N47">
        <v>0</v>
      </c>
      <c r="O47">
        <v>1</v>
      </c>
      <c r="P47">
        <v>6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</row>
    <row r="48" spans="1:24" x14ac:dyDescent="0.2">
      <c r="A48" t="str">
        <f t="shared" si="0"/>
        <v>10510</v>
      </c>
      <c r="B48">
        <v>105</v>
      </c>
      <c r="C48">
        <v>10</v>
      </c>
      <c r="D48" t="s">
        <v>139</v>
      </c>
      <c r="E48">
        <v>1007</v>
      </c>
      <c r="F48">
        <v>1574</v>
      </c>
      <c r="G48">
        <v>0</v>
      </c>
      <c r="H48">
        <v>0</v>
      </c>
      <c r="I48">
        <v>0</v>
      </c>
      <c r="J48">
        <v>0</v>
      </c>
      <c r="K48">
        <v>2581</v>
      </c>
      <c r="L48">
        <v>65</v>
      </c>
      <c r="M48">
        <v>0</v>
      </c>
      <c r="N48">
        <v>2</v>
      </c>
      <c r="O48">
        <v>28</v>
      </c>
      <c r="P48">
        <v>6</v>
      </c>
      <c r="Q48">
        <v>6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</row>
    <row r="49" spans="1:24" x14ac:dyDescent="0.2">
      <c r="A49" t="str">
        <f t="shared" si="0"/>
        <v>10511</v>
      </c>
      <c r="B49">
        <v>105</v>
      </c>
      <c r="C49">
        <v>11</v>
      </c>
      <c r="D49" t="s">
        <v>140</v>
      </c>
      <c r="E49">
        <v>1282</v>
      </c>
      <c r="F49">
        <v>3207</v>
      </c>
      <c r="G49">
        <v>0</v>
      </c>
      <c r="H49">
        <v>0</v>
      </c>
      <c r="I49">
        <v>600</v>
      </c>
      <c r="J49">
        <v>265</v>
      </c>
      <c r="K49">
        <v>5354</v>
      </c>
      <c r="L49">
        <v>47</v>
      </c>
      <c r="M49">
        <v>0</v>
      </c>
      <c r="N49">
        <v>8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1166</v>
      </c>
      <c r="W49">
        <v>28</v>
      </c>
      <c r="X49">
        <v>0</v>
      </c>
    </row>
    <row r="50" spans="1:24" x14ac:dyDescent="0.2">
      <c r="A50" t="str">
        <f t="shared" si="0"/>
        <v>10512</v>
      </c>
      <c r="B50">
        <v>105</v>
      </c>
      <c r="C50">
        <v>12</v>
      </c>
      <c r="D50" t="s">
        <v>21</v>
      </c>
      <c r="E50">
        <v>6961</v>
      </c>
      <c r="F50">
        <v>873</v>
      </c>
      <c r="G50">
        <v>0</v>
      </c>
      <c r="H50">
        <v>0</v>
      </c>
      <c r="I50">
        <v>408</v>
      </c>
      <c r="J50">
        <v>0</v>
      </c>
      <c r="K50">
        <v>8241</v>
      </c>
      <c r="L50">
        <v>99</v>
      </c>
      <c r="M50">
        <v>0</v>
      </c>
      <c r="N50">
        <v>0</v>
      </c>
      <c r="O50">
        <v>23</v>
      </c>
      <c r="P50">
        <v>89</v>
      </c>
      <c r="Q50">
        <v>312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</row>
    <row r="51" spans="1:24" x14ac:dyDescent="0.2">
      <c r="A51" t="str">
        <f t="shared" si="0"/>
        <v>10513</v>
      </c>
      <c r="B51">
        <v>105</v>
      </c>
      <c r="C51">
        <v>13</v>
      </c>
      <c r="D51" t="s">
        <v>141</v>
      </c>
      <c r="E51">
        <v>1656</v>
      </c>
      <c r="F51">
        <v>0</v>
      </c>
      <c r="G51">
        <v>0</v>
      </c>
      <c r="H51">
        <v>0</v>
      </c>
      <c r="I51">
        <v>0</v>
      </c>
      <c r="J51">
        <v>0</v>
      </c>
      <c r="K51">
        <v>1656</v>
      </c>
      <c r="L51">
        <v>0</v>
      </c>
      <c r="M51">
        <v>0</v>
      </c>
      <c r="N51">
        <v>0</v>
      </c>
      <c r="O51">
        <v>22</v>
      </c>
      <c r="P51">
        <v>97</v>
      </c>
      <c r="Q51">
        <v>0</v>
      </c>
      <c r="R51">
        <v>15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2">
      <c r="A52" t="str">
        <f t="shared" si="0"/>
        <v>1061</v>
      </c>
      <c r="B52">
        <v>106</v>
      </c>
      <c r="C52">
        <v>1</v>
      </c>
      <c r="D52" t="s">
        <v>142</v>
      </c>
      <c r="E52">
        <v>7998</v>
      </c>
      <c r="F52">
        <v>621</v>
      </c>
      <c r="G52">
        <v>0</v>
      </c>
      <c r="H52">
        <v>0</v>
      </c>
      <c r="I52">
        <v>3647</v>
      </c>
      <c r="J52">
        <v>0</v>
      </c>
      <c r="K52">
        <v>12267</v>
      </c>
      <c r="L52">
        <v>38</v>
      </c>
      <c r="M52">
        <v>0</v>
      </c>
      <c r="N52">
        <v>0</v>
      </c>
      <c r="O52">
        <v>0</v>
      </c>
      <c r="P52">
        <v>3173</v>
      </c>
      <c r="Q52">
        <v>70</v>
      </c>
      <c r="R52">
        <v>0</v>
      </c>
      <c r="S52">
        <v>246</v>
      </c>
      <c r="T52">
        <v>0</v>
      </c>
      <c r="U52">
        <v>0</v>
      </c>
      <c r="V52">
        <v>0</v>
      </c>
      <c r="W52">
        <v>0</v>
      </c>
    </row>
    <row r="53" spans="1:24" x14ac:dyDescent="0.2">
      <c r="A53" t="str">
        <f t="shared" si="0"/>
        <v>1062</v>
      </c>
      <c r="B53">
        <v>106</v>
      </c>
      <c r="C53">
        <v>2</v>
      </c>
      <c r="D53" t="s">
        <v>143</v>
      </c>
      <c r="E53">
        <v>2715</v>
      </c>
      <c r="F53">
        <v>0</v>
      </c>
      <c r="G53">
        <v>0</v>
      </c>
      <c r="H53">
        <v>0</v>
      </c>
      <c r="I53">
        <v>6514</v>
      </c>
      <c r="J53">
        <v>0</v>
      </c>
      <c r="K53">
        <v>9229</v>
      </c>
      <c r="L53">
        <v>11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1870</v>
      </c>
      <c r="W53">
        <v>77</v>
      </c>
      <c r="X53">
        <v>0</v>
      </c>
    </row>
    <row r="54" spans="1:24" x14ac:dyDescent="0.2">
      <c r="A54" t="str">
        <f t="shared" si="0"/>
        <v>1063</v>
      </c>
      <c r="B54">
        <v>106</v>
      </c>
      <c r="C54">
        <v>3</v>
      </c>
      <c r="D54" t="s">
        <v>144</v>
      </c>
      <c r="E54">
        <v>83180</v>
      </c>
      <c r="F54">
        <v>1796</v>
      </c>
      <c r="G54">
        <v>0</v>
      </c>
      <c r="H54">
        <v>0</v>
      </c>
      <c r="I54">
        <v>0</v>
      </c>
      <c r="J54">
        <v>0</v>
      </c>
      <c r="K54">
        <v>95813</v>
      </c>
      <c r="L54">
        <v>161</v>
      </c>
      <c r="M54">
        <v>0</v>
      </c>
      <c r="N54">
        <v>0</v>
      </c>
      <c r="O54">
        <v>0</v>
      </c>
      <c r="P54">
        <v>189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</row>
    <row r="55" spans="1:24" x14ac:dyDescent="0.2">
      <c r="A55" t="str">
        <f t="shared" si="0"/>
        <v>1064</v>
      </c>
      <c r="B55">
        <v>106</v>
      </c>
      <c r="C55">
        <v>4</v>
      </c>
      <c r="D55" t="s">
        <v>145</v>
      </c>
      <c r="E55">
        <v>3770</v>
      </c>
      <c r="F55">
        <v>755</v>
      </c>
      <c r="G55">
        <v>0</v>
      </c>
      <c r="H55">
        <v>0</v>
      </c>
      <c r="I55">
        <v>310</v>
      </c>
      <c r="J55">
        <v>0</v>
      </c>
      <c r="K55">
        <v>4834</v>
      </c>
      <c r="L55">
        <v>12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</row>
    <row r="56" spans="1:24" x14ac:dyDescent="0.2">
      <c r="A56" t="str">
        <f t="shared" si="0"/>
        <v>1071</v>
      </c>
      <c r="B56">
        <v>107</v>
      </c>
      <c r="C56">
        <v>1</v>
      </c>
      <c r="D56" t="s">
        <v>146</v>
      </c>
      <c r="E56">
        <v>2048</v>
      </c>
      <c r="F56">
        <v>0</v>
      </c>
      <c r="G56">
        <v>0</v>
      </c>
      <c r="H56">
        <v>0</v>
      </c>
      <c r="I56">
        <v>0</v>
      </c>
      <c r="J56">
        <v>0</v>
      </c>
      <c r="K56">
        <v>7420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</row>
    <row r="57" spans="1:24" x14ac:dyDescent="0.2">
      <c r="A57" t="str">
        <f t="shared" si="0"/>
        <v>1102</v>
      </c>
      <c r="B57">
        <v>110</v>
      </c>
      <c r="C57">
        <v>2</v>
      </c>
      <c r="D57" t="s">
        <v>24</v>
      </c>
      <c r="E57">
        <v>9961</v>
      </c>
      <c r="F57">
        <v>0</v>
      </c>
      <c r="G57">
        <v>0</v>
      </c>
      <c r="H57">
        <v>0</v>
      </c>
      <c r="I57">
        <v>0</v>
      </c>
      <c r="J57">
        <v>0</v>
      </c>
      <c r="K57">
        <v>9961</v>
      </c>
      <c r="L57">
        <v>98</v>
      </c>
      <c r="M57">
        <v>0</v>
      </c>
      <c r="N57">
        <v>0</v>
      </c>
      <c r="O57">
        <v>344</v>
      </c>
      <c r="P57">
        <v>52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</row>
    <row r="58" spans="1:24" x14ac:dyDescent="0.2">
      <c r="A58" t="str">
        <f t="shared" si="0"/>
        <v>1103</v>
      </c>
      <c r="B58">
        <v>110</v>
      </c>
      <c r="C58">
        <v>3</v>
      </c>
      <c r="D58" t="s">
        <v>147</v>
      </c>
      <c r="E58">
        <v>4881</v>
      </c>
      <c r="F58">
        <v>127</v>
      </c>
      <c r="G58">
        <v>0</v>
      </c>
      <c r="H58">
        <v>0</v>
      </c>
      <c r="I58">
        <v>0</v>
      </c>
      <c r="J58">
        <v>0</v>
      </c>
      <c r="K58">
        <v>5008</v>
      </c>
      <c r="L58">
        <v>117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</row>
    <row r="59" spans="1:24" x14ac:dyDescent="0.2">
      <c r="A59" t="str">
        <f t="shared" si="0"/>
        <v>1104</v>
      </c>
      <c r="B59">
        <v>110</v>
      </c>
      <c r="C59">
        <v>4</v>
      </c>
      <c r="D59" t="s">
        <v>148</v>
      </c>
      <c r="E59">
        <v>1357</v>
      </c>
      <c r="F59">
        <v>0</v>
      </c>
      <c r="G59">
        <v>0</v>
      </c>
      <c r="H59">
        <v>0</v>
      </c>
      <c r="I59">
        <v>321</v>
      </c>
      <c r="J59">
        <v>0</v>
      </c>
      <c r="K59">
        <v>1679</v>
      </c>
      <c r="L59">
        <v>0</v>
      </c>
      <c r="M59">
        <v>0</v>
      </c>
      <c r="N59">
        <v>0</v>
      </c>
      <c r="O59">
        <v>9</v>
      </c>
      <c r="P59">
        <v>75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</row>
    <row r="60" spans="1:24" x14ac:dyDescent="0.2">
      <c r="A60" t="str">
        <f t="shared" si="0"/>
        <v>1105</v>
      </c>
      <c r="B60">
        <v>110</v>
      </c>
      <c r="C60">
        <v>5</v>
      </c>
      <c r="D60" t="s">
        <v>149</v>
      </c>
      <c r="E60">
        <v>5519</v>
      </c>
      <c r="F60">
        <v>0</v>
      </c>
      <c r="G60">
        <v>0</v>
      </c>
      <c r="H60">
        <v>0</v>
      </c>
      <c r="I60">
        <v>0</v>
      </c>
      <c r="J60">
        <v>0</v>
      </c>
      <c r="K60">
        <v>5519</v>
      </c>
      <c r="L60">
        <v>218</v>
      </c>
      <c r="M60">
        <v>0</v>
      </c>
      <c r="N60">
        <v>0</v>
      </c>
      <c r="O60">
        <v>420</v>
      </c>
      <c r="P60">
        <v>67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</row>
    <row r="61" spans="1:24" x14ac:dyDescent="0.2">
      <c r="A61" t="str">
        <f t="shared" si="0"/>
        <v>1107</v>
      </c>
      <c r="B61">
        <v>110</v>
      </c>
      <c r="C61">
        <v>7</v>
      </c>
      <c r="D61" t="s">
        <v>150</v>
      </c>
      <c r="E61">
        <v>4766</v>
      </c>
      <c r="F61">
        <v>0</v>
      </c>
      <c r="G61">
        <v>0</v>
      </c>
      <c r="H61">
        <v>0</v>
      </c>
      <c r="I61">
        <v>0</v>
      </c>
      <c r="J61">
        <v>0</v>
      </c>
      <c r="K61">
        <v>4766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</row>
    <row r="62" spans="1:24" x14ac:dyDescent="0.2">
      <c r="A62" t="str">
        <f t="shared" si="0"/>
        <v>1108</v>
      </c>
      <c r="B62">
        <v>110</v>
      </c>
      <c r="C62">
        <v>8</v>
      </c>
      <c r="D62" t="s">
        <v>151</v>
      </c>
      <c r="E62">
        <v>2328</v>
      </c>
      <c r="F62">
        <v>0</v>
      </c>
      <c r="G62">
        <v>0</v>
      </c>
      <c r="H62">
        <v>0</v>
      </c>
      <c r="I62">
        <v>0</v>
      </c>
      <c r="J62">
        <v>0</v>
      </c>
      <c r="K62">
        <v>2328</v>
      </c>
      <c r="L62">
        <v>8</v>
      </c>
      <c r="M62">
        <v>0</v>
      </c>
      <c r="N62">
        <v>0</v>
      </c>
      <c r="O62">
        <v>64</v>
      </c>
      <c r="P62">
        <v>47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</row>
    <row r="63" spans="1:24" x14ac:dyDescent="0.2">
      <c r="A63" t="str">
        <f t="shared" si="0"/>
        <v>1109</v>
      </c>
      <c r="B63">
        <v>110</v>
      </c>
      <c r="C63">
        <v>9</v>
      </c>
      <c r="D63" t="s">
        <v>152</v>
      </c>
      <c r="E63">
        <v>596</v>
      </c>
      <c r="F63">
        <v>675</v>
      </c>
      <c r="G63">
        <v>0</v>
      </c>
      <c r="H63">
        <v>0</v>
      </c>
      <c r="I63">
        <v>75</v>
      </c>
      <c r="J63">
        <v>0</v>
      </c>
      <c r="K63">
        <v>1346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</row>
    <row r="64" spans="1:24" x14ac:dyDescent="0.2">
      <c r="A64" t="str">
        <f t="shared" si="0"/>
        <v>11011</v>
      </c>
      <c r="B64">
        <v>110</v>
      </c>
      <c r="C64">
        <v>11</v>
      </c>
      <c r="D64" t="s">
        <v>153</v>
      </c>
      <c r="E64">
        <v>3375</v>
      </c>
      <c r="F64">
        <v>0</v>
      </c>
      <c r="G64">
        <v>0</v>
      </c>
      <c r="H64">
        <v>0</v>
      </c>
      <c r="I64">
        <v>172</v>
      </c>
      <c r="J64">
        <v>0</v>
      </c>
      <c r="K64">
        <v>3547</v>
      </c>
      <c r="L64">
        <v>35</v>
      </c>
      <c r="M64">
        <v>0</v>
      </c>
      <c r="N64">
        <v>0</v>
      </c>
      <c r="O64">
        <v>6</v>
      </c>
      <c r="P64">
        <v>41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</row>
    <row r="65" spans="1:25" x14ac:dyDescent="0.2">
      <c r="A65" t="str">
        <f t="shared" si="0"/>
        <v>11012</v>
      </c>
      <c r="B65">
        <v>110</v>
      </c>
      <c r="C65">
        <v>12</v>
      </c>
      <c r="D65" t="s">
        <v>80</v>
      </c>
      <c r="E65">
        <v>5403</v>
      </c>
      <c r="F65">
        <v>0</v>
      </c>
      <c r="G65">
        <v>0</v>
      </c>
      <c r="H65">
        <v>0</v>
      </c>
      <c r="I65">
        <v>179</v>
      </c>
      <c r="J65">
        <v>0</v>
      </c>
      <c r="K65">
        <v>5582</v>
      </c>
      <c r="L65">
        <v>119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</row>
    <row r="66" spans="1:25" x14ac:dyDescent="0.2">
      <c r="A66" t="str">
        <f t="shared" ref="A66:A129" si="1">B66&amp;C66</f>
        <v>11013</v>
      </c>
      <c r="B66">
        <v>110</v>
      </c>
      <c r="C66">
        <v>13</v>
      </c>
      <c r="D66" t="s">
        <v>81</v>
      </c>
      <c r="E66">
        <v>2389</v>
      </c>
      <c r="F66">
        <v>0</v>
      </c>
      <c r="G66">
        <v>0</v>
      </c>
      <c r="H66">
        <v>0</v>
      </c>
      <c r="I66">
        <v>0</v>
      </c>
      <c r="J66">
        <v>0</v>
      </c>
      <c r="K66">
        <v>2389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</row>
    <row r="67" spans="1:25" x14ac:dyDescent="0.2">
      <c r="A67" t="str">
        <f t="shared" si="1"/>
        <v>11014</v>
      </c>
      <c r="B67">
        <v>110</v>
      </c>
      <c r="C67">
        <v>14</v>
      </c>
      <c r="D67" t="s">
        <v>154</v>
      </c>
      <c r="E67">
        <v>2613</v>
      </c>
      <c r="F67">
        <v>0</v>
      </c>
      <c r="G67">
        <v>0</v>
      </c>
      <c r="H67">
        <v>0</v>
      </c>
      <c r="I67">
        <v>0</v>
      </c>
      <c r="J67">
        <v>0</v>
      </c>
      <c r="K67">
        <v>2613</v>
      </c>
      <c r="L67">
        <v>127</v>
      </c>
      <c r="M67">
        <v>0</v>
      </c>
      <c r="N67">
        <v>0</v>
      </c>
      <c r="O67">
        <v>46</v>
      </c>
      <c r="P67">
        <v>45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</row>
    <row r="68" spans="1:25" x14ac:dyDescent="0.2">
      <c r="A68" t="str">
        <f t="shared" si="1"/>
        <v>11015</v>
      </c>
      <c r="B68">
        <v>110</v>
      </c>
      <c r="C68">
        <v>15</v>
      </c>
      <c r="D68" t="s">
        <v>155</v>
      </c>
      <c r="E68">
        <v>2425</v>
      </c>
      <c r="F68">
        <v>0</v>
      </c>
      <c r="G68">
        <v>0</v>
      </c>
      <c r="H68">
        <v>0</v>
      </c>
      <c r="I68">
        <v>0</v>
      </c>
      <c r="J68">
        <v>0</v>
      </c>
      <c r="K68">
        <v>2425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</row>
    <row r="69" spans="1:25" x14ac:dyDescent="0.2">
      <c r="A69" t="str">
        <f t="shared" si="1"/>
        <v>2011</v>
      </c>
      <c r="B69">
        <v>201</v>
      </c>
      <c r="C69">
        <v>1</v>
      </c>
      <c r="D69" t="s">
        <v>156</v>
      </c>
      <c r="E69">
        <v>43707</v>
      </c>
      <c r="F69">
        <v>2795</v>
      </c>
      <c r="G69">
        <v>0</v>
      </c>
      <c r="H69">
        <v>0</v>
      </c>
      <c r="I69">
        <v>50</v>
      </c>
      <c r="J69">
        <v>0</v>
      </c>
      <c r="K69">
        <v>46553</v>
      </c>
      <c r="L69">
        <v>1522</v>
      </c>
      <c r="M69">
        <v>0</v>
      </c>
      <c r="N69">
        <v>1559</v>
      </c>
      <c r="O69">
        <v>53</v>
      </c>
      <c r="P69">
        <v>2</v>
      </c>
      <c r="Q69">
        <v>47</v>
      </c>
      <c r="R69">
        <v>318</v>
      </c>
      <c r="S69">
        <v>358</v>
      </c>
      <c r="T69">
        <v>622</v>
      </c>
      <c r="U69">
        <v>0</v>
      </c>
      <c r="V69">
        <v>0</v>
      </c>
      <c r="W69">
        <v>129</v>
      </c>
      <c r="X69">
        <v>9</v>
      </c>
      <c r="Y69">
        <v>0</v>
      </c>
    </row>
    <row r="70" spans="1:25" x14ac:dyDescent="0.2">
      <c r="A70" t="str">
        <f t="shared" si="1"/>
        <v>2012</v>
      </c>
      <c r="B70">
        <v>201</v>
      </c>
      <c r="C70">
        <v>2</v>
      </c>
      <c r="D70" t="s">
        <v>157</v>
      </c>
      <c r="E70">
        <v>28992</v>
      </c>
      <c r="F70">
        <v>0</v>
      </c>
      <c r="G70">
        <v>0</v>
      </c>
      <c r="H70">
        <v>0</v>
      </c>
      <c r="I70">
        <v>771</v>
      </c>
      <c r="J70">
        <v>0</v>
      </c>
      <c r="K70">
        <v>29763</v>
      </c>
      <c r="L70">
        <v>760</v>
      </c>
      <c r="M70">
        <v>10</v>
      </c>
      <c r="N70">
        <v>160</v>
      </c>
      <c r="O70">
        <v>74</v>
      </c>
      <c r="P70">
        <v>36</v>
      </c>
      <c r="Q70">
        <v>0</v>
      </c>
      <c r="R70">
        <v>0</v>
      </c>
      <c r="S70">
        <v>251</v>
      </c>
      <c r="T70">
        <v>52</v>
      </c>
      <c r="U70">
        <v>5</v>
      </c>
      <c r="V70">
        <v>8</v>
      </c>
      <c r="W70">
        <v>0</v>
      </c>
      <c r="X70">
        <v>0</v>
      </c>
    </row>
    <row r="71" spans="1:25" x14ac:dyDescent="0.2">
      <c r="A71" t="str">
        <f t="shared" si="1"/>
        <v>2013</v>
      </c>
      <c r="B71">
        <v>201</v>
      </c>
      <c r="C71">
        <v>3</v>
      </c>
      <c r="D71" t="s">
        <v>158</v>
      </c>
      <c r="E71">
        <v>21307</v>
      </c>
      <c r="F71">
        <v>5368</v>
      </c>
      <c r="G71">
        <v>0</v>
      </c>
      <c r="H71">
        <v>0</v>
      </c>
      <c r="I71">
        <v>23</v>
      </c>
      <c r="J71">
        <v>4</v>
      </c>
      <c r="K71">
        <v>26702</v>
      </c>
      <c r="L71">
        <v>983</v>
      </c>
      <c r="M71">
        <v>0</v>
      </c>
      <c r="N71">
        <v>342</v>
      </c>
      <c r="O71">
        <v>46</v>
      </c>
      <c r="P71">
        <v>64</v>
      </c>
      <c r="Q71">
        <v>95</v>
      </c>
      <c r="R71">
        <v>0</v>
      </c>
      <c r="S71">
        <v>0</v>
      </c>
      <c r="T71">
        <v>0</v>
      </c>
      <c r="U71">
        <v>0</v>
      </c>
      <c r="V71">
        <v>19</v>
      </c>
      <c r="W71">
        <v>7582</v>
      </c>
      <c r="X71">
        <v>36</v>
      </c>
      <c r="Y71">
        <v>0</v>
      </c>
    </row>
    <row r="72" spans="1:25" x14ac:dyDescent="0.2">
      <c r="A72" t="str">
        <f t="shared" si="1"/>
        <v>2014</v>
      </c>
      <c r="B72">
        <v>201</v>
      </c>
      <c r="C72">
        <v>4</v>
      </c>
      <c r="D72" t="s">
        <v>159</v>
      </c>
      <c r="E72">
        <v>17440</v>
      </c>
      <c r="F72">
        <v>0</v>
      </c>
      <c r="G72">
        <v>1136</v>
      </c>
      <c r="H72">
        <v>0</v>
      </c>
      <c r="I72">
        <v>48</v>
      </c>
      <c r="J72">
        <v>0</v>
      </c>
      <c r="K72">
        <v>18624</v>
      </c>
      <c r="L72">
        <v>433</v>
      </c>
      <c r="M72">
        <v>0</v>
      </c>
      <c r="N72">
        <v>734</v>
      </c>
      <c r="O72">
        <v>76</v>
      </c>
      <c r="P72">
        <v>65</v>
      </c>
      <c r="Q72">
        <v>243</v>
      </c>
      <c r="R72">
        <v>0</v>
      </c>
      <c r="S72">
        <v>0</v>
      </c>
      <c r="T72">
        <v>0</v>
      </c>
      <c r="U72">
        <v>0</v>
      </c>
      <c r="V72">
        <v>22</v>
      </c>
      <c r="W72">
        <v>0</v>
      </c>
      <c r="X72">
        <v>0</v>
      </c>
    </row>
    <row r="73" spans="1:25" x14ac:dyDescent="0.2">
      <c r="A73" t="str">
        <f t="shared" si="1"/>
        <v>2015</v>
      </c>
      <c r="B73">
        <v>201</v>
      </c>
      <c r="C73">
        <v>5</v>
      </c>
      <c r="D73" t="s">
        <v>160</v>
      </c>
      <c r="E73">
        <v>287</v>
      </c>
      <c r="F73">
        <v>9000</v>
      </c>
      <c r="G73">
        <v>0</v>
      </c>
      <c r="H73">
        <v>0</v>
      </c>
      <c r="I73">
        <v>0</v>
      </c>
      <c r="J73">
        <v>2</v>
      </c>
      <c r="K73">
        <v>9288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964</v>
      </c>
      <c r="S73">
        <v>0</v>
      </c>
      <c r="T73">
        <v>19</v>
      </c>
      <c r="U73">
        <v>0</v>
      </c>
      <c r="V73">
        <v>634</v>
      </c>
      <c r="W73">
        <v>57</v>
      </c>
      <c r="X73">
        <v>0</v>
      </c>
    </row>
    <row r="74" spans="1:25" x14ac:dyDescent="0.2">
      <c r="A74" t="str">
        <f t="shared" si="1"/>
        <v>2021</v>
      </c>
      <c r="B74">
        <v>202</v>
      </c>
      <c r="C74">
        <v>1</v>
      </c>
      <c r="D74" t="s">
        <v>161</v>
      </c>
      <c r="E74">
        <v>6813</v>
      </c>
      <c r="F74">
        <v>1137</v>
      </c>
      <c r="G74">
        <v>0</v>
      </c>
      <c r="H74">
        <v>0</v>
      </c>
      <c r="I74">
        <v>227</v>
      </c>
      <c r="J74">
        <v>0</v>
      </c>
      <c r="K74">
        <v>8176</v>
      </c>
      <c r="L74">
        <v>375</v>
      </c>
      <c r="M74">
        <v>0</v>
      </c>
      <c r="N74">
        <v>0</v>
      </c>
      <c r="O74">
        <v>30</v>
      </c>
      <c r="P74">
        <v>9</v>
      </c>
      <c r="Q74">
        <v>138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</row>
    <row r="75" spans="1:25" x14ac:dyDescent="0.2">
      <c r="A75" t="str">
        <f t="shared" si="1"/>
        <v>2022</v>
      </c>
      <c r="B75">
        <v>202</v>
      </c>
      <c r="C75">
        <v>2</v>
      </c>
      <c r="D75" t="s">
        <v>162</v>
      </c>
      <c r="E75">
        <v>2063</v>
      </c>
      <c r="F75">
        <v>0</v>
      </c>
      <c r="G75">
        <v>0</v>
      </c>
      <c r="H75">
        <v>0</v>
      </c>
      <c r="I75">
        <v>20</v>
      </c>
      <c r="J75">
        <v>0</v>
      </c>
      <c r="K75">
        <v>2083</v>
      </c>
      <c r="L75">
        <v>345</v>
      </c>
      <c r="M75">
        <v>0</v>
      </c>
      <c r="N75">
        <v>0</v>
      </c>
      <c r="O75">
        <v>11</v>
      </c>
      <c r="P75">
        <v>67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</row>
    <row r="76" spans="1:25" x14ac:dyDescent="0.2">
      <c r="A76" t="str">
        <f t="shared" si="1"/>
        <v>2023</v>
      </c>
      <c r="B76">
        <v>202</v>
      </c>
      <c r="C76">
        <v>3</v>
      </c>
      <c r="D76" t="s">
        <v>163</v>
      </c>
      <c r="E76">
        <v>4002</v>
      </c>
      <c r="F76">
        <v>0</v>
      </c>
      <c r="G76">
        <v>0</v>
      </c>
      <c r="H76">
        <v>0</v>
      </c>
      <c r="I76">
        <v>0</v>
      </c>
      <c r="J76">
        <v>0</v>
      </c>
      <c r="K76">
        <v>4002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</row>
    <row r="77" spans="1:25" x14ac:dyDescent="0.2">
      <c r="A77" t="str">
        <f t="shared" si="1"/>
        <v>2024</v>
      </c>
      <c r="B77">
        <v>202</v>
      </c>
      <c r="C77">
        <v>4</v>
      </c>
      <c r="D77" t="s">
        <v>164</v>
      </c>
      <c r="E77">
        <v>4087</v>
      </c>
      <c r="F77">
        <v>0</v>
      </c>
      <c r="G77">
        <v>0</v>
      </c>
      <c r="H77">
        <v>0</v>
      </c>
      <c r="I77">
        <v>0</v>
      </c>
      <c r="J77">
        <v>0</v>
      </c>
      <c r="K77">
        <v>4087</v>
      </c>
      <c r="L77">
        <v>0</v>
      </c>
      <c r="M77">
        <v>0</v>
      </c>
      <c r="N77">
        <v>0</v>
      </c>
      <c r="O77">
        <v>0</v>
      </c>
      <c r="P77">
        <v>931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23</v>
      </c>
    </row>
    <row r="78" spans="1:25" x14ac:dyDescent="0.2">
      <c r="A78" t="str">
        <f t="shared" si="1"/>
        <v>2025</v>
      </c>
      <c r="B78">
        <v>202</v>
      </c>
      <c r="C78">
        <v>5</v>
      </c>
      <c r="D78" t="s">
        <v>165</v>
      </c>
      <c r="E78">
        <v>1315</v>
      </c>
      <c r="F78">
        <v>0</v>
      </c>
      <c r="G78">
        <v>0</v>
      </c>
      <c r="H78">
        <v>0</v>
      </c>
      <c r="I78">
        <v>31</v>
      </c>
      <c r="J78">
        <v>0</v>
      </c>
      <c r="K78">
        <v>1346</v>
      </c>
      <c r="L78">
        <v>304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</row>
    <row r="79" spans="1:25" x14ac:dyDescent="0.2">
      <c r="A79" t="str">
        <f t="shared" si="1"/>
        <v>2026</v>
      </c>
      <c r="B79">
        <v>202</v>
      </c>
      <c r="C79">
        <v>6</v>
      </c>
      <c r="D79" t="s">
        <v>33</v>
      </c>
      <c r="E79">
        <v>765</v>
      </c>
      <c r="F79">
        <v>0</v>
      </c>
      <c r="G79">
        <v>0</v>
      </c>
      <c r="H79">
        <v>0</v>
      </c>
      <c r="I79">
        <v>0</v>
      </c>
      <c r="J79">
        <v>0</v>
      </c>
      <c r="K79">
        <v>765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</row>
    <row r="80" spans="1:25" x14ac:dyDescent="0.2">
      <c r="A80" t="str">
        <f t="shared" si="1"/>
        <v>2027</v>
      </c>
      <c r="B80">
        <v>202</v>
      </c>
      <c r="C80">
        <v>7</v>
      </c>
      <c r="D80" t="s">
        <v>166</v>
      </c>
      <c r="E80">
        <v>564</v>
      </c>
      <c r="F80">
        <v>0</v>
      </c>
      <c r="G80">
        <v>0</v>
      </c>
      <c r="H80">
        <v>0</v>
      </c>
      <c r="I80">
        <v>0</v>
      </c>
      <c r="J80">
        <v>0</v>
      </c>
      <c r="K80">
        <v>564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</row>
    <row r="81" spans="1:24" x14ac:dyDescent="0.2">
      <c r="A81" t="str">
        <f t="shared" si="1"/>
        <v>2028</v>
      </c>
      <c r="B81">
        <v>202</v>
      </c>
      <c r="C81">
        <v>8</v>
      </c>
      <c r="D81" t="s">
        <v>167</v>
      </c>
      <c r="E81">
        <v>43</v>
      </c>
      <c r="F81">
        <v>0</v>
      </c>
      <c r="G81">
        <v>0</v>
      </c>
      <c r="H81">
        <v>0</v>
      </c>
      <c r="I81">
        <v>0</v>
      </c>
      <c r="J81">
        <v>0</v>
      </c>
      <c r="K81">
        <v>43</v>
      </c>
      <c r="L81">
        <v>0</v>
      </c>
      <c r="M81">
        <v>0</v>
      </c>
      <c r="N81">
        <v>0</v>
      </c>
      <c r="O81">
        <v>0</v>
      </c>
      <c r="P81">
        <v>21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</row>
    <row r="82" spans="1:24" x14ac:dyDescent="0.2">
      <c r="A82" t="str">
        <f t="shared" si="1"/>
        <v>2029</v>
      </c>
      <c r="B82">
        <v>202</v>
      </c>
      <c r="C82">
        <v>9</v>
      </c>
      <c r="D82" t="s">
        <v>168</v>
      </c>
      <c r="E82">
        <v>534</v>
      </c>
      <c r="F82">
        <v>21</v>
      </c>
      <c r="G82">
        <v>0</v>
      </c>
      <c r="H82">
        <v>0</v>
      </c>
      <c r="I82">
        <v>0</v>
      </c>
      <c r="J82">
        <v>0</v>
      </c>
      <c r="K82">
        <v>555</v>
      </c>
      <c r="L82">
        <v>0</v>
      </c>
      <c r="M82">
        <v>0</v>
      </c>
      <c r="N82">
        <v>0</v>
      </c>
      <c r="O82">
        <v>6</v>
      </c>
      <c r="P82">
        <v>34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</row>
    <row r="83" spans="1:24" x14ac:dyDescent="0.2">
      <c r="A83" t="str">
        <f t="shared" si="1"/>
        <v>20210</v>
      </c>
      <c r="B83">
        <v>202</v>
      </c>
      <c r="C83">
        <v>10</v>
      </c>
      <c r="D83" t="s">
        <v>169</v>
      </c>
      <c r="E83">
        <v>489</v>
      </c>
      <c r="F83">
        <v>0</v>
      </c>
      <c r="G83">
        <v>0</v>
      </c>
      <c r="H83">
        <v>0</v>
      </c>
      <c r="I83">
        <v>0</v>
      </c>
      <c r="J83">
        <v>0</v>
      </c>
      <c r="K83">
        <v>489</v>
      </c>
      <c r="L83">
        <v>8</v>
      </c>
      <c r="M83">
        <v>0</v>
      </c>
      <c r="N83">
        <v>0</v>
      </c>
      <c r="O83">
        <v>0</v>
      </c>
      <c r="P83">
        <v>0</v>
      </c>
      <c r="Q83">
        <v>0</v>
      </c>
      <c r="R83">
        <v>174</v>
      </c>
      <c r="S83">
        <v>47</v>
      </c>
      <c r="T83">
        <v>0</v>
      </c>
      <c r="U83">
        <v>0</v>
      </c>
      <c r="V83">
        <v>0</v>
      </c>
      <c r="W83">
        <v>0</v>
      </c>
    </row>
    <row r="84" spans="1:24" x14ac:dyDescent="0.2">
      <c r="A84" t="str">
        <f t="shared" si="1"/>
        <v>20212</v>
      </c>
      <c r="B84">
        <v>202</v>
      </c>
      <c r="C84">
        <v>12</v>
      </c>
      <c r="D84" t="s">
        <v>39</v>
      </c>
      <c r="E84">
        <v>161</v>
      </c>
      <c r="F84">
        <v>0</v>
      </c>
      <c r="G84">
        <v>0</v>
      </c>
      <c r="H84">
        <v>0</v>
      </c>
      <c r="I84">
        <v>0</v>
      </c>
      <c r="J84">
        <v>0</v>
      </c>
      <c r="K84">
        <v>161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</row>
    <row r="85" spans="1:24" x14ac:dyDescent="0.2">
      <c r="A85" t="str">
        <f t="shared" si="1"/>
        <v>20213</v>
      </c>
      <c r="B85">
        <v>202</v>
      </c>
      <c r="C85">
        <v>13</v>
      </c>
      <c r="D85" t="s">
        <v>170</v>
      </c>
      <c r="E85">
        <v>483</v>
      </c>
      <c r="F85">
        <v>0</v>
      </c>
      <c r="G85">
        <v>0</v>
      </c>
      <c r="H85">
        <v>0</v>
      </c>
      <c r="I85">
        <v>0</v>
      </c>
      <c r="J85">
        <v>0</v>
      </c>
      <c r="K85">
        <v>483</v>
      </c>
      <c r="L85">
        <v>11</v>
      </c>
      <c r="M85">
        <v>0</v>
      </c>
      <c r="N85">
        <v>0</v>
      </c>
      <c r="O85">
        <v>0</v>
      </c>
      <c r="P85">
        <v>135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</row>
    <row r="86" spans="1:24" x14ac:dyDescent="0.2">
      <c r="A86" t="str">
        <f t="shared" si="1"/>
        <v>20214</v>
      </c>
      <c r="B86">
        <v>202</v>
      </c>
      <c r="C86">
        <v>14</v>
      </c>
      <c r="D86" t="s">
        <v>171</v>
      </c>
      <c r="E86">
        <v>121</v>
      </c>
      <c r="F86">
        <v>0</v>
      </c>
      <c r="G86">
        <v>0</v>
      </c>
      <c r="H86">
        <v>0</v>
      </c>
      <c r="I86">
        <v>0</v>
      </c>
      <c r="J86">
        <v>0</v>
      </c>
      <c r="K86">
        <v>121</v>
      </c>
      <c r="L86">
        <v>0</v>
      </c>
      <c r="M86">
        <v>0</v>
      </c>
      <c r="N86">
        <v>0</v>
      </c>
      <c r="O86">
        <v>9</v>
      </c>
      <c r="P86">
        <v>96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</row>
    <row r="87" spans="1:24" x14ac:dyDescent="0.2">
      <c r="A87" t="str">
        <f t="shared" si="1"/>
        <v>2031</v>
      </c>
      <c r="B87">
        <v>203</v>
      </c>
      <c r="C87">
        <v>1</v>
      </c>
      <c r="D87" t="s">
        <v>34</v>
      </c>
      <c r="E87">
        <v>7155</v>
      </c>
      <c r="F87">
        <v>0</v>
      </c>
      <c r="G87">
        <v>0</v>
      </c>
      <c r="H87">
        <v>0</v>
      </c>
      <c r="I87">
        <v>0</v>
      </c>
      <c r="J87">
        <v>0</v>
      </c>
      <c r="K87">
        <v>7155</v>
      </c>
      <c r="L87">
        <v>862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</row>
    <row r="88" spans="1:24" x14ac:dyDescent="0.2">
      <c r="A88" t="str">
        <f t="shared" si="1"/>
        <v>2032</v>
      </c>
      <c r="B88">
        <v>203</v>
      </c>
      <c r="C88">
        <v>2</v>
      </c>
      <c r="D88" t="s">
        <v>35</v>
      </c>
      <c r="E88">
        <v>4448</v>
      </c>
      <c r="F88">
        <v>0</v>
      </c>
      <c r="G88">
        <v>0</v>
      </c>
      <c r="H88">
        <v>0</v>
      </c>
      <c r="I88">
        <v>0</v>
      </c>
      <c r="J88">
        <v>0</v>
      </c>
      <c r="K88">
        <v>4448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</row>
    <row r="89" spans="1:24" x14ac:dyDescent="0.2">
      <c r="A89" t="str">
        <f t="shared" si="1"/>
        <v>2033</v>
      </c>
      <c r="B89">
        <v>203</v>
      </c>
      <c r="C89">
        <v>3</v>
      </c>
      <c r="D89" t="s">
        <v>36</v>
      </c>
      <c r="E89">
        <v>803</v>
      </c>
      <c r="F89">
        <v>0</v>
      </c>
      <c r="G89">
        <v>0</v>
      </c>
      <c r="H89">
        <v>0</v>
      </c>
      <c r="I89">
        <v>30</v>
      </c>
      <c r="J89">
        <v>0</v>
      </c>
      <c r="K89">
        <v>832</v>
      </c>
      <c r="L89">
        <v>0</v>
      </c>
      <c r="M89">
        <v>0</v>
      </c>
      <c r="N89">
        <v>0</v>
      </c>
      <c r="O89">
        <v>19</v>
      </c>
      <c r="P89">
        <v>31</v>
      </c>
      <c r="Q89">
        <v>26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</row>
    <row r="90" spans="1:24" x14ac:dyDescent="0.2">
      <c r="A90" t="str">
        <f t="shared" si="1"/>
        <v>2034</v>
      </c>
      <c r="B90">
        <v>203</v>
      </c>
      <c r="C90">
        <v>4</v>
      </c>
      <c r="D90" t="s">
        <v>172</v>
      </c>
      <c r="E90">
        <v>579</v>
      </c>
      <c r="F90">
        <v>0</v>
      </c>
      <c r="G90">
        <v>0</v>
      </c>
      <c r="H90">
        <v>0</v>
      </c>
      <c r="I90">
        <v>0</v>
      </c>
      <c r="J90">
        <v>0</v>
      </c>
      <c r="K90">
        <v>579</v>
      </c>
      <c r="L90">
        <v>12</v>
      </c>
      <c r="M90">
        <v>0</v>
      </c>
      <c r="N90">
        <v>0</v>
      </c>
      <c r="O90">
        <v>15</v>
      </c>
      <c r="P90">
        <v>33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</row>
    <row r="91" spans="1:24" x14ac:dyDescent="0.2">
      <c r="A91" t="str">
        <f t="shared" si="1"/>
        <v>2035</v>
      </c>
      <c r="B91">
        <v>203</v>
      </c>
      <c r="C91">
        <v>5</v>
      </c>
      <c r="D91" t="s">
        <v>37</v>
      </c>
      <c r="E91">
        <v>1654</v>
      </c>
      <c r="F91">
        <v>80</v>
      </c>
      <c r="G91">
        <v>0</v>
      </c>
      <c r="H91">
        <v>0</v>
      </c>
      <c r="I91">
        <v>0</v>
      </c>
      <c r="J91">
        <v>0</v>
      </c>
      <c r="K91">
        <v>1734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</row>
    <row r="92" spans="1:24" x14ac:dyDescent="0.2">
      <c r="A92" t="str">
        <f t="shared" si="1"/>
        <v>2036</v>
      </c>
      <c r="B92">
        <v>203</v>
      </c>
      <c r="C92">
        <v>6</v>
      </c>
      <c r="D92" t="s">
        <v>173</v>
      </c>
      <c r="E92">
        <v>333</v>
      </c>
      <c r="F92">
        <v>0</v>
      </c>
      <c r="G92">
        <v>0</v>
      </c>
      <c r="H92">
        <v>0</v>
      </c>
      <c r="I92">
        <v>0</v>
      </c>
      <c r="J92">
        <v>0</v>
      </c>
      <c r="K92">
        <v>333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</row>
    <row r="93" spans="1:24" x14ac:dyDescent="0.2">
      <c r="A93" t="str">
        <f t="shared" si="1"/>
        <v>2037</v>
      </c>
      <c r="B93">
        <v>203</v>
      </c>
      <c r="C93">
        <v>7</v>
      </c>
      <c r="D93" t="s">
        <v>174</v>
      </c>
      <c r="E93">
        <v>384</v>
      </c>
      <c r="F93">
        <v>0</v>
      </c>
      <c r="G93">
        <v>0</v>
      </c>
      <c r="H93">
        <v>0</v>
      </c>
      <c r="I93">
        <v>0</v>
      </c>
      <c r="J93">
        <v>0</v>
      </c>
      <c r="K93">
        <v>384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</row>
    <row r="94" spans="1:24" x14ac:dyDescent="0.2">
      <c r="A94" t="str">
        <f t="shared" si="1"/>
        <v>2038</v>
      </c>
      <c r="B94">
        <v>203</v>
      </c>
      <c r="C94">
        <v>8</v>
      </c>
      <c r="D94" t="s">
        <v>38</v>
      </c>
      <c r="E94">
        <v>250</v>
      </c>
      <c r="F94">
        <v>0</v>
      </c>
      <c r="G94">
        <v>0</v>
      </c>
      <c r="H94">
        <v>0</v>
      </c>
      <c r="I94">
        <v>0</v>
      </c>
      <c r="J94">
        <v>0</v>
      </c>
      <c r="K94">
        <v>250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</row>
    <row r="95" spans="1:24" x14ac:dyDescent="0.2">
      <c r="A95" t="str">
        <f t="shared" si="1"/>
        <v>2039</v>
      </c>
      <c r="B95">
        <v>203</v>
      </c>
      <c r="C95">
        <v>9</v>
      </c>
      <c r="D95" t="s">
        <v>175</v>
      </c>
      <c r="E95">
        <v>385</v>
      </c>
      <c r="F95">
        <v>0</v>
      </c>
      <c r="G95">
        <v>0</v>
      </c>
      <c r="H95">
        <v>0</v>
      </c>
      <c r="I95">
        <v>0</v>
      </c>
      <c r="J95">
        <v>0</v>
      </c>
      <c r="K95">
        <v>385</v>
      </c>
      <c r="L95">
        <v>40</v>
      </c>
      <c r="M95">
        <v>38</v>
      </c>
      <c r="N95">
        <v>0</v>
      </c>
      <c r="O95">
        <v>0</v>
      </c>
      <c r="P95">
        <v>8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</row>
    <row r="96" spans="1:24" x14ac:dyDescent="0.2">
      <c r="A96" t="str">
        <f t="shared" si="1"/>
        <v>2041</v>
      </c>
      <c r="B96">
        <v>204</v>
      </c>
      <c r="C96">
        <v>1</v>
      </c>
      <c r="D96" t="s">
        <v>176</v>
      </c>
      <c r="E96">
        <v>6290</v>
      </c>
      <c r="F96">
        <v>0</v>
      </c>
      <c r="G96">
        <v>0</v>
      </c>
      <c r="H96">
        <v>0</v>
      </c>
      <c r="I96">
        <v>0</v>
      </c>
      <c r="J96">
        <v>0</v>
      </c>
      <c r="K96">
        <v>6290</v>
      </c>
      <c r="L96">
        <v>0</v>
      </c>
      <c r="M96">
        <v>269</v>
      </c>
      <c r="N96">
        <v>0</v>
      </c>
      <c r="O96">
        <v>6</v>
      </c>
      <c r="P96">
        <v>87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</row>
    <row r="97" spans="1:24" x14ac:dyDescent="0.2">
      <c r="A97" t="str">
        <f t="shared" si="1"/>
        <v>2042</v>
      </c>
      <c r="B97">
        <v>204</v>
      </c>
      <c r="C97">
        <v>2</v>
      </c>
      <c r="D97" t="s">
        <v>177</v>
      </c>
      <c r="E97">
        <v>2627</v>
      </c>
      <c r="F97">
        <v>0</v>
      </c>
      <c r="G97">
        <v>0</v>
      </c>
      <c r="H97">
        <v>0</v>
      </c>
      <c r="I97">
        <v>0</v>
      </c>
      <c r="J97">
        <v>0</v>
      </c>
      <c r="K97">
        <v>2627</v>
      </c>
      <c r="L97">
        <v>5</v>
      </c>
      <c r="M97">
        <v>0</v>
      </c>
      <c r="N97">
        <v>0</v>
      </c>
      <c r="O97">
        <v>54</v>
      </c>
      <c r="P97">
        <v>18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</row>
    <row r="98" spans="1:24" x14ac:dyDescent="0.2">
      <c r="A98" t="str">
        <f t="shared" si="1"/>
        <v>2043</v>
      </c>
      <c r="B98">
        <v>204</v>
      </c>
      <c r="C98">
        <v>3</v>
      </c>
      <c r="D98" t="s">
        <v>178</v>
      </c>
      <c r="E98">
        <v>721</v>
      </c>
      <c r="F98">
        <v>0</v>
      </c>
      <c r="G98">
        <v>0</v>
      </c>
      <c r="H98">
        <v>0</v>
      </c>
      <c r="I98">
        <v>9</v>
      </c>
      <c r="J98">
        <v>0</v>
      </c>
      <c r="K98">
        <v>730</v>
      </c>
      <c r="L98">
        <v>6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</row>
    <row r="99" spans="1:24" x14ac:dyDescent="0.2">
      <c r="A99" t="str">
        <f t="shared" si="1"/>
        <v>2044</v>
      </c>
      <c r="B99">
        <v>204</v>
      </c>
      <c r="C99">
        <v>4</v>
      </c>
      <c r="D99" t="s">
        <v>28</v>
      </c>
      <c r="E99">
        <v>2731</v>
      </c>
      <c r="F99">
        <v>0</v>
      </c>
      <c r="G99">
        <v>0</v>
      </c>
      <c r="H99">
        <v>0</v>
      </c>
      <c r="I99">
        <v>0</v>
      </c>
      <c r="J99">
        <v>0</v>
      </c>
      <c r="K99">
        <v>2731</v>
      </c>
      <c r="L99">
        <v>0</v>
      </c>
      <c r="M99">
        <v>0</v>
      </c>
      <c r="N99">
        <v>0</v>
      </c>
      <c r="O99">
        <v>64</v>
      </c>
      <c r="P99">
        <v>21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</row>
    <row r="100" spans="1:24" x14ac:dyDescent="0.2">
      <c r="A100" t="str">
        <f t="shared" si="1"/>
        <v>2045</v>
      </c>
      <c r="B100">
        <v>204</v>
      </c>
      <c r="C100">
        <v>5</v>
      </c>
      <c r="D100" t="s">
        <v>179</v>
      </c>
      <c r="E100">
        <v>1122</v>
      </c>
      <c r="F100">
        <v>0</v>
      </c>
      <c r="G100">
        <v>0</v>
      </c>
      <c r="H100">
        <v>0</v>
      </c>
      <c r="I100">
        <v>25</v>
      </c>
      <c r="J100">
        <v>0</v>
      </c>
      <c r="K100">
        <v>1147</v>
      </c>
      <c r="L100">
        <v>0</v>
      </c>
      <c r="M100">
        <v>0</v>
      </c>
      <c r="N100">
        <v>0</v>
      </c>
      <c r="O100">
        <v>0</v>
      </c>
      <c r="P100">
        <v>46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</row>
    <row r="101" spans="1:24" x14ac:dyDescent="0.2">
      <c r="A101" t="str">
        <f t="shared" si="1"/>
        <v>2046</v>
      </c>
      <c r="B101">
        <v>204</v>
      </c>
      <c r="C101">
        <v>6</v>
      </c>
      <c r="D101" t="s">
        <v>180</v>
      </c>
      <c r="E101">
        <v>312</v>
      </c>
      <c r="F101">
        <v>0</v>
      </c>
      <c r="G101">
        <v>256</v>
      </c>
      <c r="H101">
        <v>0</v>
      </c>
      <c r="I101">
        <v>0</v>
      </c>
      <c r="J101">
        <v>0</v>
      </c>
      <c r="K101">
        <v>568</v>
      </c>
      <c r="L101">
        <v>2</v>
      </c>
      <c r="M101">
        <v>62</v>
      </c>
      <c r="N101">
        <v>3</v>
      </c>
      <c r="O101">
        <v>8</v>
      </c>
      <c r="P101">
        <v>6</v>
      </c>
      <c r="Q101">
        <v>0</v>
      </c>
      <c r="R101">
        <v>15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</row>
    <row r="102" spans="1:24" x14ac:dyDescent="0.2">
      <c r="A102" t="str">
        <f t="shared" si="1"/>
        <v>2047</v>
      </c>
      <c r="B102">
        <v>204</v>
      </c>
      <c r="C102">
        <v>7</v>
      </c>
      <c r="D102" t="s">
        <v>181</v>
      </c>
      <c r="E102">
        <v>877</v>
      </c>
      <c r="F102">
        <v>0</v>
      </c>
      <c r="G102">
        <v>0</v>
      </c>
      <c r="H102">
        <v>0</v>
      </c>
      <c r="I102">
        <v>13</v>
      </c>
      <c r="J102">
        <v>0</v>
      </c>
      <c r="K102">
        <v>890</v>
      </c>
      <c r="L102">
        <v>55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</row>
    <row r="103" spans="1:24" x14ac:dyDescent="0.2">
      <c r="A103" t="str">
        <f t="shared" si="1"/>
        <v>2048</v>
      </c>
      <c r="B103">
        <v>204</v>
      </c>
      <c r="C103">
        <v>8</v>
      </c>
      <c r="D103" t="s">
        <v>182</v>
      </c>
      <c r="E103">
        <v>791</v>
      </c>
      <c r="F103">
        <v>0</v>
      </c>
      <c r="G103">
        <v>0</v>
      </c>
      <c r="H103">
        <v>0</v>
      </c>
      <c r="I103">
        <v>3</v>
      </c>
      <c r="J103">
        <v>0</v>
      </c>
      <c r="K103">
        <v>794</v>
      </c>
      <c r="L103">
        <v>49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</row>
    <row r="104" spans="1:24" x14ac:dyDescent="0.2">
      <c r="A104" t="str">
        <f t="shared" si="1"/>
        <v>2049</v>
      </c>
      <c r="B104">
        <v>204</v>
      </c>
      <c r="C104">
        <v>9</v>
      </c>
      <c r="D104" t="s">
        <v>183</v>
      </c>
      <c r="E104">
        <v>339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339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</row>
    <row r="105" spans="1:24" x14ac:dyDescent="0.2">
      <c r="A105" t="str">
        <f t="shared" si="1"/>
        <v>20410</v>
      </c>
      <c r="B105">
        <v>204</v>
      </c>
      <c r="C105">
        <v>10</v>
      </c>
      <c r="D105" t="s">
        <v>29</v>
      </c>
      <c r="E105">
        <v>662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662</v>
      </c>
      <c r="L105">
        <v>68</v>
      </c>
      <c r="M105">
        <v>39</v>
      </c>
      <c r="N105">
        <v>0</v>
      </c>
      <c r="O105">
        <v>23</v>
      </c>
      <c r="P105">
        <v>6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</row>
    <row r="106" spans="1:24" x14ac:dyDescent="0.2">
      <c r="A106" t="str">
        <f t="shared" si="1"/>
        <v>20411</v>
      </c>
      <c r="B106">
        <v>204</v>
      </c>
      <c r="C106">
        <v>11</v>
      </c>
      <c r="D106" t="s">
        <v>184</v>
      </c>
      <c r="E106">
        <v>6505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6505</v>
      </c>
      <c r="L106">
        <v>9</v>
      </c>
      <c r="M106">
        <v>0</v>
      </c>
      <c r="N106">
        <v>0</v>
      </c>
      <c r="O106">
        <v>534</v>
      </c>
      <c r="P106">
        <v>49</v>
      </c>
      <c r="Q106">
        <v>13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</row>
    <row r="107" spans="1:24" x14ac:dyDescent="0.2">
      <c r="A107" t="str">
        <f t="shared" si="1"/>
        <v>20412</v>
      </c>
      <c r="B107">
        <v>204</v>
      </c>
      <c r="C107">
        <v>12</v>
      </c>
      <c r="D107" t="s">
        <v>185</v>
      </c>
      <c r="E107">
        <v>1041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1041</v>
      </c>
      <c r="L107">
        <v>9</v>
      </c>
      <c r="M107">
        <v>68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</row>
    <row r="108" spans="1:24" x14ac:dyDescent="0.2">
      <c r="A108" t="str">
        <f t="shared" si="1"/>
        <v>20413</v>
      </c>
      <c r="B108">
        <v>204</v>
      </c>
      <c r="C108">
        <v>13</v>
      </c>
      <c r="D108" t="s">
        <v>186</v>
      </c>
      <c r="E108">
        <v>678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678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</row>
    <row r="109" spans="1:24" x14ac:dyDescent="0.2">
      <c r="A109" t="str">
        <f t="shared" si="1"/>
        <v>20414</v>
      </c>
      <c r="B109">
        <v>204</v>
      </c>
      <c r="C109">
        <v>14</v>
      </c>
      <c r="D109" t="s">
        <v>32</v>
      </c>
      <c r="E109">
        <v>198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198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</row>
    <row r="110" spans="1:24" x14ac:dyDescent="0.2">
      <c r="A110" t="str">
        <f t="shared" si="1"/>
        <v>20415</v>
      </c>
      <c r="B110">
        <v>204</v>
      </c>
      <c r="C110">
        <v>15</v>
      </c>
      <c r="D110" t="s">
        <v>187</v>
      </c>
      <c r="E110">
        <v>766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766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</row>
    <row r="111" spans="1:24" x14ac:dyDescent="0.2">
      <c r="A111" t="str">
        <f t="shared" si="1"/>
        <v>20416</v>
      </c>
      <c r="B111">
        <v>204</v>
      </c>
      <c r="C111">
        <v>16</v>
      </c>
      <c r="D111" t="s">
        <v>188</v>
      </c>
      <c r="E111">
        <v>0</v>
      </c>
      <c r="F111">
        <v>0</v>
      </c>
      <c r="G111">
        <v>1113</v>
      </c>
      <c r="H111">
        <v>0</v>
      </c>
      <c r="I111">
        <v>0</v>
      </c>
      <c r="J111">
        <v>0</v>
      </c>
      <c r="K111">
        <v>1113</v>
      </c>
      <c r="L111">
        <v>0</v>
      </c>
      <c r="M111">
        <v>69</v>
      </c>
      <c r="N111">
        <v>0</v>
      </c>
      <c r="O111">
        <v>0</v>
      </c>
      <c r="P111">
        <v>0</v>
      </c>
      <c r="Q111">
        <v>752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</row>
    <row r="112" spans="1:24" x14ac:dyDescent="0.2">
      <c r="A112" t="str">
        <f t="shared" si="1"/>
        <v>20417</v>
      </c>
      <c r="B112">
        <v>204</v>
      </c>
      <c r="C112">
        <v>17</v>
      </c>
      <c r="D112" t="s">
        <v>189</v>
      </c>
      <c r="E112">
        <v>1430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1430</v>
      </c>
      <c r="L112">
        <v>13</v>
      </c>
      <c r="M112">
        <v>0</v>
      </c>
      <c r="N112">
        <v>0</v>
      </c>
      <c r="O112">
        <v>92</v>
      </c>
      <c r="P112">
        <v>4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</row>
    <row r="113" spans="1:24" x14ac:dyDescent="0.2">
      <c r="A113" t="str">
        <f t="shared" si="1"/>
        <v>2051</v>
      </c>
      <c r="B113">
        <v>205</v>
      </c>
      <c r="C113">
        <v>1</v>
      </c>
      <c r="D113" t="s">
        <v>190</v>
      </c>
      <c r="E113">
        <v>36</v>
      </c>
      <c r="F113">
        <v>0</v>
      </c>
      <c r="G113">
        <v>1446</v>
      </c>
      <c r="H113">
        <v>0</v>
      </c>
      <c r="I113">
        <v>0</v>
      </c>
      <c r="J113">
        <v>0</v>
      </c>
      <c r="K113">
        <v>1482</v>
      </c>
      <c r="L113">
        <v>614</v>
      </c>
      <c r="M113">
        <v>113</v>
      </c>
      <c r="N113">
        <v>0</v>
      </c>
      <c r="O113">
        <v>129</v>
      </c>
      <c r="P113">
        <v>9</v>
      </c>
      <c r="Q113">
        <v>29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</row>
    <row r="114" spans="1:24" x14ac:dyDescent="0.2">
      <c r="A114" t="str">
        <f t="shared" si="1"/>
        <v>2052</v>
      </c>
      <c r="B114">
        <v>205</v>
      </c>
      <c r="C114">
        <v>2</v>
      </c>
      <c r="D114" t="s">
        <v>191</v>
      </c>
      <c r="E114">
        <v>5238</v>
      </c>
      <c r="F114">
        <v>0</v>
      </c>
      <c r="G114">
        <v>1808</v>
      </c>
      <c r="H114">
        <v>149</v>
      </c>
      <c r="I114">
        <v>0</v>
      </c>
      <c r="J114">
        <v>0</v>
      </c>
      <c r="K114">
        <v>7195</v>
      </c>
      <c r="L114">
        <v>3</v>
      </c>
      <c r="M114">
        <v>139</v>
      </c>
      <c r="N114">
        <v>0</v>
      </c>
      <c r="O114">
        <v>126</v>
      </c>
      <c r="P114">
        <v>26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</row>
    <row r="115" spans="1:24" x14ac:dyDescent="0.2">
      <c r="A115" t="str">
        <f t="shared" si="1"/>
        <v>2061</v>
      </c>
      <c r="B115">
        <v>206</v>
      </c>
      <c r="C115">
        <v>1</v>
      </c>
      <c r="D115" t="s">
        <v>192</v>
      </c>
      <c r="E115">
        <v>44628</v>
      </c>
      <c r="F115">
        <v>103</v>
      </c>
      <c r="G115">
        <v>0</v>
      </c>
      <c r="H115">
        <v>0</v>
      </c>
      <c r="I115">
        <v>129</v>
      </c>
      <c r="J115">
        <v>0</v>
      </c>
      <c r="K115">
        <v>44860</v>
      </c>
      <c r="L115">
        <v>1224</v>
      </c>
      <c r="M115">
        <v>0</v>
      </c>
      <c r="N115">
        <v>1909</v>
      </c>
      <c r="O115">
        <v>291</v>
      </c>
      <c r="P115">
        <v>41</v>
      </c>
      <c r="Q115">
        <v>513</v>
      </c>
      <c r="R115">
        <v>94</v>
      </c>
      <c r="S115">
        <v>772</v>
      </c>
      <c r="T115">
        <v>829</v>
      </c>
      <c r="U115">
        <v>0</v>
      </c>
      <c r="V115">
        <v>39</v>
      </c>
      <c r="W115">
        <v>0</v>
      </c>
      <c r="X115">
        <v>0</v>
      </c>
    </row>
    <row r="116" spans="1:24" x14ac:dyDescent="0.2">
      <c r="A116" t="str">
        <f t="shared" si="1"/>
        <v>2062</v>
      </c>
      <c r="B116">
        <v>206</v>
      </c>
      <c r="C116">
        <v>2</v>
      </c>
      <c r="D116" t="s">
        <v>193</v>
      </c>
      <c r="E116">
        <v>6405</v>
      </c>
      <c r="F116">
        <v>0</v>
      </c>
      <c r="G116">
        <v>0</v>
      </c>
      <c r="H116">
        <v>0</v>
      </c>
      <c r="I116">
        <v>14</v>
      </c>
      <c r="J116">
        <v>0</v>
      </c>
      <c r="K116">
        <v>6419</v>
      </c>
      <c r="L116">
        <v>139</v>
      </c>
      <c r="M116">
        <v>0</v>
      </c>
      <c r="N116">
        <v>357</v>
      </c>
      <c r="O116">
        <v>103</v>
      </c>
      <c r="P116">
        <v>6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</row>
    <row r="117" spans="1:24" x14ac:dyDescent="0.2">
      <c r="A117" t="str">
        <f t="shared" si="1"/>
        <v>2063</v>
      </c>
      <c r="B117">
        <v>206</v>
      </c>
      <c r="C117">
        <v>3</v>
      </c>
      <c r="D117" t="s">
        <v>194</v>
      </c>
      <c r="E117">
        <v>15361</v>
      </c>
      <c r="F117">
        <v>0</v>
      </c>
      <c r="G117">
        <v>0</v>
      </c>
      <c r="H117">
        <v>0</v>
      </c>
      <c r="I117">
        <v>55</v>
      </c>
      <c r="J117">
        <v>0</v>
      </c>
      <c r="K117">
        <v>15417</v>
      </c>
      <c r="L117">
        <v>541</v>
      </c>
      <c r="M117">
        <v>0</v>
      </c>
      <c r="N117">
        <v>240</v>
      </c>
      <c r="O117">
        <v>42</v>
      </c>
      <c r="P117">
        <v>43</v>
      </c>
      <c r="Q117">
        <v>893</v>
      </c>
      <c r="R117">
        <v>234</v>
      </c>
      <c r="S117">
        <v>0</v>
      </c>
      <c r="T117">
        <v>0</v>
      </c>
      <c r="U117">
        <v>0</v>
      </c>
      <c r="V117">
        <v>25</v>
      </c>
      <c r="W117">
        <v>0</v>
      </c>
      <c r="X117">
        <v>0</v>
      </c>
    </row>
    <row r="118" spans="1:24" x14ac:dyDescent="0.2">
      <c r="A118" t="str">
        <f t="shared" si="1"/>
        <v>2064</v>
      </c>
      <c r="B118">
        <v>206</v>
      </c>
      <c r="C118">
        <v>4</v>
      </c>
      <c r="D118" t="s">
        <v>195</v>
      </c>
      <c r="E118">
        <v>9799</v>
      </c>
      <c r="F118">
        <v>307</v>
      </c>
      <c r="G118">
        <v>0</v>
      </c>
      <c r="H118">
        <v>0</v>
      </c>
      <c r="I118">
        <v>0</v>
      </c>
      <c r="J118">
        <v>0</v>
      </c>
      <c r="K118">
        <v>10106</v>
      </c>
      <c r="L118">
        <v>347</v>
      </c>
      <c r="M118">
        <v>0</v>
      </c>
      <c r="N118">
        <v>445</v>
      </c>
      <c r="O118">
        <v>77</v>
      </c>
      <c r="P118">
        <v>43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27</v>
      </c>
      <c r="W118">
        <v>0</v>
      </c>
      <c r="X118">
        <v>0</v>
      </c>
    </row>
    <row r="119" spans="1:24" x14ac:dyDescent="0.2">
      <c r="A119" t="str">
        <f t="shared" si="1"/>
        <v>2065</v>
      </c>
      <c r="B119">
        <v>206</v>
      </c>
      <c r="C119">
        <v>5</v>
      </c>
      <c r="D119" t="s">
        <v>196</v>
      </c>
      <c r="E119">
        <v>7577</v>
      </c>
      <c r="F119">
        <v>0</v>
      </c>
      <c r="G119">
        <v>0</v>
      </c>
      <c r="H119">
        <v>0</v>
      </c>
      <c r="I119">
        <v>302</v>
      </c>
      <c r="J119">
        <v>0</v>
      </c>
      <c r="K119">
        <v>7879</v>
      </c>
      <c r="L119">
        <v>142</v>
      </c>
      <c r="M119">
        <v>0</v>
      </c>
      <c r="N119">
        <v>335</v>
      </c>
      <c r="O119">
        <v>66</v>
      </c>
      <c r="P119">
        <v>38</v>
      </c>
      <c r="Q119">
        <v>397</v>
      </c>
      <c r="R119">
        <v>0</v>
      </c>
      <c r="S119">
        <v>0</v>
      </c>
      <c r="T119">
        <v>0</v>
      </c>
      <c r="U119">
        <v>0</v>
      </c>
      <c r="V119">
        <v>14</v>
      </c>
      <c r="W119">
        <v>0</v>
      </c>
      <c r="X119">
        <v>0</v>
      </c>
    </row>
    <row r="120" spans="1:24" x14ac:dyDescent="0.2">
      <c r="A120" t="str">
        <f t="shared" si="1"/>
        <v>2066</v>
      </c>
      <c r="B120">
        <v>206</v>
      </c>
      <c r="C120">
        <v>6</v>
      </c>
      <c r="D120" t="s">
        <v>197</v>
      </c>
      <c r="E120">
        <v>1656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1656</v>
      </c>
      <c r="L120">
        <v>8</v>
      </c>
      <c r="M120">
        <v>0</v>
      </c>
      <c r="N120">
        <v>0</v>
      </c>
      <c r="O120">
        <v>11</v>
      </c>
      <c r="P120">
        <v>5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</row>
    <row r="121" spans="1:24" x14ac:dyDescent="0.2">
      <c r="A121" t="str">
        <f t="shared" si="1"/>
        <v>2071</v>
      </c>
      <c r="B121">
        <v>207</v>
      </c>
      <c r="C121">
        <v>1</v>
      </c>
      <c r="D121" t="s">
        <v>198</v>
      </c>
      <c r="E121">
        <v>7815</v>
      </c>
      <c r="F121">
        <v>225</v>
      </c>
      <c r="G121">
        <v>90157</v>
      </c>
      <c r="H121">
        <v>576</v>
      </c>
      <c r="I121">
        <v>215</v>
      </c>
      <c r="J121">
        <v>0</v>
      </c>
      <c r="K121">
        <v>98988</v>
      </c>
      <c r="L121">
        <v>1610</v>
      </c>
      <c r="M121">
        <v>12</v>
      </c>
      <c r="N121">
        <v>0</v>
      </c>
      <c r="O121">
        <v>273</v>
      </c>
      <c r="P121">
        <v>58</v>
      </c>
      <c r="Q121">
        <v>7293</v>
      </c>
      <c r="R121">
        <v>6034</v>
      </c>
      <c r="S121">
        <v>2517</v>
      </c>
      <c r="T121">
        <v>422</v>
      </c>
      <c r="U121">
        <v>1098</v>
      </c>
      <c r="V121">
        <v>0</v>
      </c>
      <c r="W121">
        <v>0</v>
      </c>
      <c r="X121">
        <v>3259</v>
      </c>
    </row>
    <row r="122" spans="1:24" x14ac:dyDescent="0.2">
      <c r="A122" t="str">
        <f t="shared" si="1"/>
        <v>2081</v>
      </c>
      <c r="B122">
        <v>208</v>
      </c>
      <c r="C122">
        <v>1</v>
      </c>
      <c r="D122" t="s">
        <v>31</v>
      </c>
      <c r="E122">
        <v>0</v>
      </c>
      <c r="F122">
        <v>0</v>
      </c>
      <c r="G122">
        <v>6329</v>
      </c>
      <c r="H122">
        <v>0</v>
      </c>
      <c r="I122">
        <v>7</v>
      </c>
      <c r="J122">
        <v>0</v>
      </c>
      <c r="K122">
        <v>6337</v>
      </c>
      <c r="L122">
        <v>0</v>
      </c>
      <c r="M122">
        <v>0</v>
      </c>
      <c r="N122">
        <v>0</v>
      </c>
      <c r="O122">
        <v>101</v>
      </c>
      <c r="P122">
        <v>85</v>
      </c>
      <c r="Q122">
        <v>1444</v>
      </c>
      <c r="R122">
        <v>3273</v>
      </c>
      <c r="S122">
        <v>2363</v>
      </c>
      <c r="T122">
        <v>0</v>
      </c>
      <c r="U122">
        <v>0</v>
      </c>
      <c r="V122">
        <v>0</v>
      </c>
      <c r="W122">
        <v>0</v>
      </c>
      <c r="X122">
        <v>20</v>
      </c>
    </row>
    <row r="123" spans="1:24" x14ac:dyDescent="0.2">
      <c r="A123" t="str">
        <f t="shared" si="1"/>
        <v>2082</v>
      </c>
      <c r="B123">
        <v>208</v>
      </c>
      <c r="C123">
        <v>2</v>
      </c>
      <c r="D123" t="s">
        <v>30</v>
      </c>
      <c r="E123">
        <v>0</v>
      </c>
      <c r="F123">
        <v>0</v>
      </c>
      <c r="G123">
        <v>4332</v>
      </c>
      <c r="H123">
        <v>0</v>
      </c>
      <c r="I123">
        <v>0</v>
      </c>
      <c r="J123">
        <v>0</v>
      </c>
      <c r="K123">
        <v>4332</v>
      </c>
      <c r="L123">
        <v>131</v>
      </c>
      <c r="M123">
        <v>0</v>
      </c>
      <c r="N123">
        <v>0</v>
      </c>
      <c r="O123">
        <v>56</v>
      </c>
      <c r="P123">
        <v>43</v>
      </c>
      <c r="Q123">
        <v>1418</v>
      </c>
      <c r="R123">
        <v>535</v>
      </c>
      <c r="S123">
        <v>2438</v>
      </c>
      <c r="T123">
        <v>0</v>
      </c>
      <c r="U123">
        <v>0</v>
      </c>
      <c r="V123">
        <v>0</v>
      </c>
      <c r="W123">
        <v>0</v>
      </c>
      <c r="X123">
        <v>0</v>
      </c>
    </row>
    <row r="124" spans="1:24" x14ac:dyDescent="0.2">
      <c r="A124" t="str">
        <f t="shared" si="1"/>
        <v>2091</v>
      </c>
      <c r="B124">
        <v>209</v>
      </c>
      <c r="C124">
        <v>1</v>
      </c>
      <c r="D124" t="s">
        <v>199</v>
      </c>
      <c r="E124">
        <v>6677</v>
      </c>
      <c r="F124">
        <v>1304</v>
      </c>
      <c r="G124">
        <v>0</v>
      </c>
      <c r="H124">
        <v>0</v>
      </c>
      <c r="I124">
        <v>0</v>
      </c>
      <c r="J124">
        <v>323</v>
      </c>
      <c r="K124">
        <v>8304</v>
      </c>
      <c r="L124">
        <v>1362</v>
      </c>
      <c r="M124">
        <v>26</v>
      </c>
      <c r="N124">
        <v>0</v>
      </c>
      <c r="O124">
        <v>17</v>
      </c>
      <c r="P124">
        <v>26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</row>
    <row r="125" spans="1:24" x14ac:dyDescent="0.2">
      <c r="A125" t="str">
        <f t="shared" si="1"/>
        <v>2101</v>
      </c>
      <c r="B125">
        <v>210</v>
      </c>
      <c r="C125">
        <v>1</v>
      </c>
      <c r="D125" t="s">
        <v>42</v>
      </c>
      <c r="E125">
        <v>0</v>
      </c>
      <c r="F125">
        <v>0</v>
      </c>
      <c r="G125">
        <v>2025</v>
      </c>
      <c r="H125">
        <v>354</v>
      </c>
      <c r="I125">
        <v>0</v>
      </c>
      <c r="J125">
        <v>0</v>
      </c>
      <c r="K125">
        <v>2379</v>
      </c>
      <c r="L125">
        <v>120</v>
      </c>
      <c r="M125">
        <v>107</v>
      </c>
      <c r="N125">
        <v>0</v>
      </c>
      <c r="O125">
        <v>0</v>
      </c>
      <c r="P125">
        <v>1602</v>
      </c>
      <c r="Q125">
        <v>131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</row>
    <row r="126" spans="1:24" x14ac:dyDescent="0.2">
      <c r="A126" t="str">
        <f t="shared" si="1"/>
        <v>2102</v>
      </c>
      <c r="B126">
        <v>210</v>
      </c>
      <c r="C126">
        <v>2</v>
      </c>
      <c r="D126" t="s">
        <v>200</v>
      </c>
      <c r="E126">
        <v>0</v>
      </c>
      <c r="F126">
        <v>0</v>
      </c>
      <c r="G126">
        <v>1111</v>
      </c>
      <c r="H126">
        <v>0</v>
      </c>
      <c r="I126">
        <v>0</v>
      </c>
      <c r="J126">
        <v>0</v>
      </c>
      <c r="K126">
        <v>1111</v>
      </c>
      <c r="L126">
        <v>111</v>
      </c>
      <c r="M126">
        <v>327</v>
      </c>
      <c r="N126">
        <v>0</v>
      </c>
      <c r="O126">
        <v>0</v>
      </c>
      <c r="P126">
        <v>0</v>
      </c>
      <c r="Q126">
        <v>1358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</row>
    <row r="127" spans="1:24" x14ac:dyDescent="0.2">
      <c r="A127" t="str">
        <f t="shared" si="1"/>
        <v>2103</v>
      </c>
      <c r="B127">
        <v>210</v>
      </c>
      <c r="C127">
        <v>3</v>
      </c>
      <c r="D127" t="s">
        <v>41</v>
      </c>
      <c r="E127">
        <v>0</v>
      </c>
      <c r="F127">
        <v>0</v>
      </c>
      <c r="G127">
        <v>630</v>
      </c>
      <c r="H127">
        <v>0</v>
      </c>
      <c r="I127">
        <v>0</v>
      </c>
      <c r="J127">
        <v>0</v>
      </c>
      <c r="K127">
        <v>630</v>
      </c>
      <c r="L127">
        <v>554</v>
      </c>
      <c r="M127">
        <v>293</v>
      </c>
      <c r="N127">
        <v>0</v>
      </c>
      <c r="O127">
        <v>0</v>
      </c>
      <c r="P127">
        <v>0</v>
      </c>
      <c r="Q127">
        <v>418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</row>
    <row r="128" spans="1:24" x14ac:dyDescent="0.2">
      <c r="A128" t="str">
        <f t="shared" si="1"/>
        <v>2104</v>
      </c>
      <c r="B128">
        <v>210</v>
      </c>
      <c r="C128">
        <v>4</v>
      </c>
      <c r="D128" t="s">
        <v>40</v>
      </c>
      <c r="E128">
        <v>0</v>
      </c>
      <c r="F128">
        <v>0</v>
      </c>
      <c r="G128">
        <v>265</v>
      </c>
      <c r="H128">
        <v>0</v>
      </c>
      <c r="I128">
        <v>0</v>
      </c>
      <c r="J128">
        <v>0</v>
      </c>
      <c r="K128">
        <v>265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128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</row>
    <row r="129" spans="1:24" x14ac:dyDescent="0.2">
      <c r="A129" t="str">
        <f t="shared" si="1"/>
        <v>3011</v>
      </c>
      <c r="B129">
        <v>301</v>
      </c>
      <c r="C129">
        <v>1</v>
      </c>
      <c r="D129" t="s">
        <v>201</v>
      </c>
      <c r="E129">
        <v>21118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21118</v>
      </c>
      <c r="L129">
        <v>396</v>
      </c>
      <c r="M129">
        <v>0</v>
      </c>
      <c r="N129">
        <v>316</v>
      </c>
      <c r="O129">
        <v>64</v>
      </c>
      <c r="P129">
        <v>7</v>
      </c>
      <c r="Q129">
        <v>0</v>
      </c>
      <c r="R129">
        <v>83</v>
      </c>
      <c r="S129">
        <v>0</v>
      </c>
      <c r="T129">
        <v>0</v>
      </c>
      <c r="U129">
        <v>0</v>
      </c>
      <c r="V129">
        <v>18</v>
      </c>
      <c r="W129">
        <v>0</v>
      </c>
      <c r="X129">
        <v>0</v>
      </c>
    </row>
    <row r="130" spans="1:24" x14ac:dyDescent="0.2">
      <c r="A130" t="str">
        <f t="shared" ref="A130:A193" si="2">B130&amp;C130</f>
        <v>3012</v>
      </c>
      <c r="B130">
        <v>301</v>
      </c>
      <c r="C130">
        <v>2</v>
      </c>
      <c r="D130" t="s">
        <v>202</v>
      </c>
      <c r="E130">
        <v>8757</v>
      </c>
      <c r="F130">
        <v>0</v>
      </c>
      <c r="G130">
        <v>0</v>
      </c>
      <c r="H130">
        <v>0</v>
      </c>
      <c r="I130">
        <v>32</v>
      </c>
      <c r="J130">
        <v>0</v>
      </c>
      <c r="K130">
        <v>8789</v>
      </c>
      <c r="L130">
        <v>43</v>
      </c>
      <c r="M130">
        <v>0</v>
      </c>
      <c r="N130">
        <v>64</v>
      </c>
      <c r="O130">
        <v>11</v>
      </c>
      <c r="P130">
        <v>17</v>
      </c>
      <c r="Q130">
        <v>0</v>
      </c>
      <c r="R130">
        <v>0</v>
      </c>
      <c r="S130">
        <v>278</v>
      </c>
      <c r="T130">
        <v>0</v>
      </c>
      <c r="U130">
        <v>0</v>
      </c>
      <c r="V130">
        <v>0</v>
      </c>
      <c r="W130">
        <v>0</v>
      </c>
      <c r="X130">
        <v>0</v>
      </c>
    </row>
    <row r="131" spans="1:24" x14ac:dyDescent="0.2">
      <c r="A131" t="str">
        <f t="shared" si="2"/>
        <v>3013</v>
      </c>
      <c r="B131">
        <v>301</v>
      </c>
      <c r="C131">
        <v>3</v>
      </c>
      <c r="D131" t="s">
        <v>203</v>
      </c>
      <c r="E131">
        <v>2918</v>
      </c>
      <c r="F131">
        <v>682</v>
      </c>
      <c r="G131">
        <v>0</v>
      </c>
      <c r="H131">
        <v>0</v>
      </c>
      <c r="I131">
        <v>0</v>
      </c>
      <c r="J131">
        <v>0</v>
      </c>
      <c r="K131">
        <v>9268</v>
      </c>
      <c r="L131">
        <v>576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1:24" x14ac:dyDescent="0.2">
      <c r="A132" t="str">
        <f t="shared" si="2"/>
        <v>3014</v>
      </c>
      <c r="B132">
        <v>301</v>
      </c>
      <c r="C132">
        <v>4</v>
      </c>
      <c r="D132" t="s">
        <v>204</v>
      </c>
      <c r="E132">
        <v>11002</v>
      </c>
      <c r="F132">
        <v>0</v>
      </c>
      <c r="G132">
        <v>0</v>
      </c>
      <c r="H132">
        <v>0</v>
      </c>
      <c r="I132">
        <v>13</v>
      </c>
      <c r="J132">
        <v>0</v>
      </c>
      <c r="K132">
        <v>11015</v>
      </c>
      <c r="L132">
        <v>230</v>
      </c>
      <c r="M132">
        <v>0</v>
      </c>
      <c r="N132">
        <v>80</v>
      </c>
      <c r="O132">
        <v>0</v>
      </c>
      <c r="P132">
        <v>0</v>
      </c>
      <c r="Q132">
        <v>41</v>
      </c>
      <c r="R132">
        <v>0</v>
      </c>
      <c r="S132">
        <v>0</v>
      </c>
      <c r="T132">
        <v>535</v>
      </c>
      <c r="U132">
        <v>0</v>
      </c>
      <c r="V132">
        <v>0</v>
      </c>
      <c r="W132">
        <v>0</v>
      </c>
    </row>
    <row r="133" spans="1:24" x14ac:dyDescent="0.2">
      <c r="A133" t="str">
        <f t="shared" si="2"/>
        <v>3015</v>
      </c>
      <c r="B133">
        <v>301</v>
      </c>
      <c r="C133">
        <v>5</v>
      </c>
      <c r="D133" t="s">
        <v>205</v>
      </c>
      <c r="E133">
        <v>28347</v>
      </c>
      <c r="F133">
        <v>591</v>
      </c>
      <c r="G133">
        <v>0</v>
      </c>
      <c r="H133">
        <v>0</v>
      </c>
      <c r="I133">
        <v>12</v>
      </c>
      <c r="J133">
        <v>0</v>
      </c>
      <c r="K133">
        <v>28950</v>
      </c>
      <c r="L133">
        <v>440</v>
      </c>
      <c r="M133">
        <v>0</v>
      </c>
      <c r="N133">
        <v>189</v>
      </c>
      <c r="O133">
        <v>100</v>
      </c>
      <c r="P133">
        <v>3</v>
      </c>
      <c r="Q133">
        <v>1790</v>
      </c>
      <c r="R133">
        <v>49</v>
      </c>
      <c r="S133">
        <v>511</v>
      </c>
      <c r="T133">
        <v>116</v>
      </c>
      <c r="U133">
        <v>0</v>
      </c>
      <c r="V133">
        <v>8</v>
      </c>
      <c r="W133">
        <v>0</v>
      </c>
      <c r="X133">
        <v>0</v>
      </c>
    </row>
    <row r="134" spans="1:24" x14ac:dyDescent="0.2">
      <c r="A134" t="str">
        <f t="shared" si="2"/>
        <v>3016</v>
      </c>
      <c r="B134">
        <v>301</v>
      </c>
      <c r="C134">
        <v>6</v>
      </c>
      <c r="D134" t="s">
        <v>206</v>
      </c>
      <c r="E134">
        <v>19508</v>
      </c>
      <c r="F134">
        <v>0</v>
      </c>
      <c r="G134">
        <v>0</v>
      </c>
      <c r="H134">
        <v>0</v>
      </c>
      <c r="I134">
        <v>72</v>
      </c>
      <c r="J134">
        <v>0</v>
      </c>
      <c r="K134">
        <v>19580</v>
      </c>
      <c r="L134">
        <v>249</v>
      </c>
      <c r="M134">
        <v>0</v>
      </c>
      <c r="N134">
        <v>546</v>
      </c>
      <c r="O134">
        <v>60</v>
      </c>
      <c r="P134">
        <v>86</v>
      </c>
      <c r="Q134">
        <v>0</v>
      </c>
      <c r="R134">
        <v>78</v>
      </c>
      <c r="S134">
        <v>0</v>
      </c>
      <c r="T134">
        <v>100</v>
      </c>
      <c r="U134">
        <v>0</v>
      </c>
      <c r="V134">
        <v>10</v>
      </c>
      <c r="W134">
        <v>0</v>
      </c>
      <c r="X134">
        <v>0</v>
      </c>
    </row>
    <row r="135" spans="1:24" x14ac:dyDescent="0.2">
      <c r="A135" t="str">
        <f t="shared" si="2"/>
        <v>3017</v>
      </c>
      <c r="B135">
        <v>301</v>
      </c>
      <c r="C135">
        <v>7</v>
      </c>
      <c r="D135" t="s">
        <v>207</v>
      </c>
      <c r="E135">
        <v>13590</v>
      </c>
      <c r="F135">
        <v>0</v>
      </c>
      <c r="G135">
        <v>0</v>
      </c>
      <c r="H135">
        <v>0</v>
      </c>
      <c r="I135">
        <v>78</v>
      </c>
      <c r="J135">
        <v>0</v>
      </c>
      <c r="K135">
        <v>13669</v>
      </c>
      <c r="L135">
        <v>131</v>
      </c>
      <c r="M135">
        <v>0</v>
      </c>
      <c r="N135">
        <v>250</v>
      </c>
      <c r="O135">
        <v>74</v>
      </c>
      <c r="P135">
        <v>21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8</v>
      </c>
      <c r="W135">
        <v>0</v>
      </c>
      <c r="X135">
        <v>0</v>
      </c>
    </row>
    <row r="136" spans="1:24" x14ac:dyDescent="0.2">
      <c r="A136" t="str">
        <f t="shared" si="2"/>
        <v>3018</v>
      </c>
      <c r="B136">
        <v>301</v>
      </c>
      <c r="C136">
        <v>8</v>
      </c>
      <c r="D136" t="s">
        <v>208</v>
      </c>
      <c r="E136">
        <v>7096</v>
      </c>
      <c r="F136">
        <v>7</v>
      </c>
      <c r="G136">
        <v>0</v>
      </c>
      <c r="H136">
        <v>0</v>
      </c>
      <c r="I136">
        <v>5257</v>
      </c>
      <c r="J136">
        <v>0</v>
      </c>
      <c r="K136">
        <v>12360</v>
      </c>
      <c r="L136">
        <v>427</v>
      </c>
      <c r="M136">
        <v>0</v>
      </c>
      <c r="N136">
        <v>8</v>
      </c>
      <c r="O136">
        <v>18</v>
      </c>
      <c r="P136">
        <v>1</v>
      </c>
      <c r="Q136">
        <v>0</v>
      </c>
      <c r="R136">
        <v>17</v>
      </c>
      <c r="S136">
        <v>0</v>
      </c>
      <c r="T136">
        <v>0</v>
      </c>
      <c r="U136">
        <v>0</v>
      </c>
      <c r="V136">
        <v>17</v>
      </c>
      <c r="W136">
        <v>0</v>
      </c>
      <c r="X136">
        <v>0</v>
      </c>
    </row>
    <row r="137" spans="1:24" x14ac:dyDescent="0.2">
      <c r="A137" t="str">
        <f t="shared" si="2"/>
        <v>3019</v>
      </c>
      <c r="B137">
        <v>301</v>
      </c>
      <c r="C137">
        <v>9</v>
      </c>
      <c r="D137" t="s">
        <v>209</v>
      </c>
      <c r="E137">
        <v>2800</v>
      </c>
      <c r="F137">
        <v>0</v>
      </c>
      <c r="G137">
        <v>0</v>
      </c>
      <c r="H137">
        <v>0</v>
      </c>
      <c r="I137">
        <v>24610</v>
      </c>
      <c r="J137">
        <v>0</v>
      </c>
      <c r="K137">
        <v>27410</v>
      </c>
      <c r="L137">
        <v>0</v>
      </c>
      <c r="M137">
        <v>0</v>
      </c>
      <c r="N137">
        <v>53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5945</v>
      </c>
      <c r="W137">
        <v>33</v>
      </c>
      <c r="X137">
        <v>0</v>
      </c>
    </row>
    <row r="138" spans="1:24" x14ac:dyDescent="0.2">
      <c r="A138" t="str">
        <f t="shared" si="2"/>
        <v>3021</v>
      </c>
      <c r="B138">
        <v>302</v>
      </c>
      <c r="C138">
        <v>1</v>
      </c>
      <c r="D138" t="s">
        <v>210</v>
      </c>
      <c r="E138">
        <v>11091</v>
      </c>
      <c r="F138">
        <v>1076</v>
      </c>
      <c r="G138">
        <v>0</v>
      </c>
      <c r="H138">
        <v>0</v>
      </c>
      <c r="I138">
        <v>0</v>
      </c>
      <c r="J138">
        <v>0</v>
      </c>
      <c r="K138">
        <v>12167</v>
      </c>
      <c r="L138">
        <v>73</v>
      </c>
      <c r="M138">
        <v>0</v>
      </c>
      <c r="N138">
        <v>544</v>
      </c>
      <c r="O138">
        <v>11</v>
      </c>
      <c r="P138">
        <v>56</v>
      </c>
      <c r="Q138">
        <v>166</v>
      </c>
      <c r="R138">
        <v>37</v>
      </c>
      <c r="S138">
        <v>167</v>
      </c>
      <c r="T138">
        <v>0</v>
      </c>
      <c r="U138">
        <v>0</v>
      </c>
      <c r="V138">
        <v>12</v>
      </c>
      <c r="W138">
        <v>0</v>
      </c>
      <c r="X138">
        <v>0</v>
      </c>
    </row>
    <row r="139" spans="1:24" x14ac:dyDescent="0.2">
      <c r="A139" t="str">
        <f t="shared" si="2"/>
        <v>3022</v>
      </c>
      <c r="B139">
        <v>302</v>
      </c>
      <c r="C139">
        <v>2</v>
      </c>
      <c r="D139" t="s">
        <v>211</v>
      </c>
      <c r="E139">
        <v>9898</v>
      </c>
      <c r="F139">
        <v>495</v>
      </c>
      <c r="G139">
        <v>0</v>
      </c>
      <c r="H139">
        <v>0</v>
      </c>
      <c r="I139">
        <v>17</v>
      </c>
      <c r="J139">
        <v>0</v>
      </c>
      <c r="K139">
        <v>10411</v>
      </c>
      <c r="L139">
        <v>82</v>
      </c>
      <c r="M139">
        <v>0</v>
      </c>
      <c r="N139">
        <v>317</v>
      </c>
      <c r="O139">
        <v>17</v>
      </c>
      <c r="P139">
        <v>68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</row>
    <row r="140" spans="1:24" x14ac:dyDescent="0.2">
      <c r="A140" t="str">
        <f t="shared" si="2"/>
        <v>3023</v>
      </c>
      <c r="B140">
        <v>302</v>
      </c>
      <c r="C140">
        <v>3</v>
      </c>
      <c r="D140" t="s">
        <v>212</v>
      </c>
      <c r="E140">
        <v>19463</v>
      </c>
      <c r="F140">
        <v>36</v>
      </c>
      <c r="G140">
        <v>0</v>
      </c>
      <c r="H140">
        <v>0</v>
      </c>
      <c r="I140">
        <v>16</v>
      </c>
      <c r="J140">
        <v>0</v>
      </c>
      <c r="K140">
        <v>19514</v>
      </c>
      <c r="L140">
        <v>155</v>
      </c>
      <c r="M140">
        <v>0</v>
      </c>
      <c r="N140">
        <v>298</v>
      </c>
      <c r="O140">
        <v>46</v>
      </c>
      <c r="P140">
        <v>2</v>
      </c>
      <c r="Q140">
        <v>171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</row>
    <row r="141" spans="1:24" x14ac:dyDescent="0.2">
      <c r="A141" t="str">
        <f t="shared" si="2"/>
        <v>3024</v>
      </c>
      <c r="B141">
        <v>302</v>
      </c>
      <c r="C141">
        <v>4</v>
      </c>
      <c r="D141" t="s">
        <v>213</v>
      </c>
      <c r="E141">
        <v>11866</v>
      </c>
      <c r="F141">
        <v>535</v>
      </c>
      <c r="G141">
        <v>0</v>
      </c>
      <c r="H141">
        <v>0</v>
      </c>
      <c r="I141">
        <v>0</v>
      </c>
      <c r="J141">
        <v>0</v>
      </c>
      <c r="K141">
        <v>12402</v>
      </c>
      <c r="L141">
        <v>165</v>
      </c>
      <c r="M141">
        <v>0</v>
      </c>
      <c r="N141">
        <v>0</v>
      </c>
      <c r="O141">
        <v>39</v>
      </c>
      <c r="P141">
        <v>94</v>
      </c>
      <c r="Q141">
        <v>34</v>
      </c>
      <c r="R141">
        <v>127</v>
      </c>
      <c r="S141">
        <v>258</v>
      </c>
      <c r="T141">
        <v>103</v>
      </c>
      <c r="U141">
        <v>0</v>
      </c>
      <c r="V141">
        <v>0</v>
      </c>
      <c r="W141">
        <v>0</v>
      </c>
      <c r="X141">
        <v>0</v>
      </c>
    </row>
    <row r="142" spans="1:24" x14ac:dyDescent="0.2">
      <c r="A142" t="str">
        <f t="shared" si="2"/>
        <v>3025</v>
      </c>
      <c r="B142">
        <v>302</v>
      </c>
      <c r="C142">
        <v>5</v>
      </c>
      <c r="D142" t="s">
        <v>214</v>
      </c>
      <c r="E142">
        <v>11417</v>
      </c>
      <c r="F142">
        <v>650</v>
      </c>
      <c r="G142">
        <v>0</v>
      </c>
      <c r="H142">
        <v>0</v>
      </c>
      <c r="I142">
        <v>19</v>
      </c>
      <c r="J142">
        <v>0</v>
      </c>
      <c r="K142">
        <v>12086</v>
      </c>
      <c r="L142">
        <v>395</v>
      </c>
      <c r="M142">
        <v>82</v>
      </c>
      <c r="N142">
        <v>0</v>
      </c>
      <c r="O142">
        <v>0</v>
      </c>
      <c r="P142">
        <v>31</v>
      </c>
      <c r="Q142">
        <v>45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232</v>
      </c>
    </row>
    <row r="143" spans="1:24" x14ac:dyDescent="0.2">
      <c r="A143" t="str">
        <f t="shared" si="2"/>
        <v>3026</v>
      </c>
      <c r="B143">
        <v>302</v>
      </c>
      <c r="C143">
        <v>6</v>
      </c>
      <c r="D143" t="s">
        <v>215</v>
      </c>
      <c r="E143">
        <v>9033</v>
      </c>
      <c r="F143">
        <v>621</v>
      </c>
      <c r="G143">
        <v>0</v>
      </c>
      <c r="H143">
        <v>0</v>
      </c>
      <c r="I143">
        <v>19</v>
      </c>
      <c r="J143">
        <v>0</v>
      </c>
      <c r="K143">
        <v>9673</v>
      </c>
      <c r="L143">
        <v>152</v>
      </c>
      <c r="M143">
        <v>0</v>
      </c>
      <c r="N143">
        <v>154</v>
      </c>
      <c r="O143">
        <v>24</v>
      </c>
      <c r="P143">
        <v>32</v>
      </c>
      <c r="Q143">
        <v>0</v>
      </c>
      <c r="R143">
        <v>10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</row>
    <row r="144" spans="1:24" x14ac:dyDescent="0.2">
      <c r="A144" t="str">
        <f t="shared" si="2"/>
        <v>3027</v>
      </c>
      <c r="B144">
        <v>302</v>
      </c>
      <c r="C144">
        <v>7</v>
      </c>
      <c r="D144" t="s">
        <v>216</v>
      </c>
      <c r="E144">
        <v>14215</v>
      </c>
      <c r="F144">
        <v>3586</v>
      </c>
      <c r="G144">
        <v>0</v>
      </c>
      <c r="H144">
        <v>0</v>
      </c>
      <c r="I144">
        <v>0</v>
      </c>
      <c r="J144">
        <v>0</v>
      </c>
      <c r="K144">
        <v>17802</v>
      </c>
      <c r="L144">
        <v>83</v>
      </c>
      <c r="M144">
        <v>0</v>
      </c>
      <c r="N144">
        <v>278</v>
      </c>
      <c r="O144">
        <v>70</v>
      </c>
      <c r="P144">
        <v>28</v>
      </c>
      <c r="Q144">
        <v>27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</row>
    <row r="145" spans="1:24" x14ac:dyDescent="0.2">
      <c r="A145" t="str">
        <f t="shared" si="2"/>
        <v>3028</v>
      </c>
      <c r="B145">
        <v>302</v>
      </c>
      <c r="C145">
        <v>8</v>
      </c>
      <c r="D145" t="s">
        <v>217</v>
      </c>
      <c r="E145">
        <v>2638</v>
      </c>
      <c r="F145">
        <v>1383</v>
      </c>
      <c r="G145">
        <v>0</v>
      </c>
      <c r="H145">
        <v>0</v>
      </c>
      <c r="I145">
        <v>0</v>
      </c>
      <c r="J145">
        <v>0</v>
      </c>
      <c r="K145">
        <v>4021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</row>
    <row r="146" spans="1:24" x14ac:dyDescent="0.2">
      <c r="A146" t="str">
        <f t="shared" si="2"/>
        <v>3029</v>
      </c>
      <c r="B146">
        <v>302</v>
      </c>
      <c r="C146">
        <v>9</v>
      </c>
      <c r="D146" t="s">
        <v>218</v>
      </c>
      <c r="E146">
        <v>3032</v>
      </c>
      <c r="F146">
        <v>41</v>
      </c>
      <c r="G146">
        <v>0</v>
      </c>
      <c r="H146">
        <v>0</v>
      </c>
      <c r="I146">
        <v>73</v>
      </c>
      <c r="J146">
        <v>0</v>
      </c>
      <c r="K146">
        <v>3145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</row>
    <row r="147" spans="1:24" x14ac:dyDescent="0.2">
      <c r="A147" t="str">
        <f t="shared" si="2"/>
        <v>3031</v>
      </c>
      <c r="B147">
        <v>303</v>
      </c>
      <c r="C147">
        <v>1</v>
      </c>
      <c r="D147" t="s">
        <v>219</v>
      </c>
      <c r="E147">
        <v>9816</v>
      </c>
      <c r="F147">
        <v>100</v>
      </c>
      <c r="G147">
        <v>0</v>
      </c>
      <c r="H147">
        <v>0</v>
      </c>
      <c r="I147">
        <v>0</v>
      </c>
      <c r="J147">
        <v>0</v>
      </c>
      <c r="K147">
        <v>9916</v>
      </c>
      <c r="L147">
        <v>138</v>
      </c>
      <c r="M147">
        <v>0</v>
      </c>
      <c r="N147">
        <v>470</v>
      </c>
      <c r="O147">
        <v>42</v>
      </c>
      <c r="P147">
        <v>16</v>
      </c>
      <c r="Q147">
        <v>243</v>
      </c>
      <c r="R147">
        <v>0</v>
      </c>
      <c r="S147">
        <v>63</v>
      </c>
      <c r="T147">
        <v>0</v>
      </c>
      <c r="U147">
        <v>0</v>
      </c>
      <c r="V147">
        <v>11</v>
      </c>
      <c r="W147">
        <v>0</v>
      </c>
      <c r="X147">
        <v>0</v>
      </c>
    </row>
    <row r="148" spans="1:24" x14ac:dyDescent="0.2">
      <c r="A148" t="str">
        <f t="shared" si="2"/>
        <v>3032</v>
      </c>
      <c r="B148">
        <v>303</v>
      </c>
      <c r="C148">
        <v>2</v>
      </c>
      <c r="D148" t="s">
        <v>220</v>
      </c>
      <c r="E148">
        <v>11035</v>
      </c>
      <c r="F148">
        <v>0</v>
      </c>
      <c r="G148">
        <v>0</v>
      </c>
      <c r="H148">
        <v>0</v>
      </c>
      <c r="I148">
        <v>8</v>
      </c>
      <c r="J148">
        <v>0</v>
      </c>
      <c r="K148">
        <v>11043</v>
      </c>
      <c r="L148">
        <v>398</v>
      </c>
      <c r="M148">
        <v>0</v>
      </c>
      <c r="N148">
        <v>4</v>
      </c>
      <c r="O148">
        <v>0</v>
      </c>
      <c r="P148">
        <v>53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</row>
    <row r="149" spans="1:24" x14ac:dyDescent="0.2">
      <c r="A149" t="str">
        <f t="shared" si="2"/>
        <v>3033</v>
      </c>
      <c r="B149">
        <v>303</v>
      </c>
      <c r="C149">
        <v>3</v>
      </c>
      <c r="D149" t="s">
        <v>221</v>
      </c>
      <c r="E149">
        <v>24259</v>
      </c>
      <c r="F149">
        <v>0</v>
      </c>
      <c r="G149">
        <v>0</v>
      </c>
      <c r="H149">
        <v>0</v>
      </c>
      <c r="I149">
        <v>19</v>
      </c>
      <c r="J149">
        <v>0</v>
      </c>
      <c r="K149">
        <v>24278</v>
      </c>
      <c r="L149">
        <v>308</v>
      </c>
      <c r="M149">
        <v>0</v>
      </c>
      <c r="N149">
        <v>213</v>
      </c>
      <c r="O149">
        <v>104</v>
      </c>
      <c r="P149">
        <v>44</v>
      </c>
      <c r="Q149">
        <v>0</v>
      </c>
      <c r="R149">
        <v>3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</row>
    <row r="150" spans="1:24" x14ac:dyDescent="0.2">
      <c r="A150" t="str">
        <f t="shared" si="2"/>
        <v>3034</v>
      </c>
      <c r="B150">
        <v>303</v>
      </c>
      <c r="C150">
        <v>4</v>
      </c>
      <c r="D150" t="s">
        <v>222</v>
      </c>
      <c r="E150">
        <v>11477</v>
      </c>
      <c r="F150">
        <v>0</v>
      </c>
      <c r="G150">
        <v>0</v>
      </c>
      <c r="H150">
        <v>0</v>
      </c>
      <c r="I150">
        <v>31</v>
      </c>
      <c r="J150">
        <v>0</v>
      </c>
      <c r="K150">
        <v>11508</v>
      </c>
      <c r="L150">
        <v>23</v>
      </c>
      <c r="M150">
        <v>0</v>
      </c>
      <c r="N150">
        <v>442</v>
      </c>
      <c r="O150">
        <v>18</v>
      </c>
      <c r="P150">
        <v>23</v>
      </c>
      <c r="Q150">
        <v>146</v>
      </c>
      <c r="R150">
        <v>54</v>
      </c>
      <c r="S150">
        <v>170</v>
      </c>
      <c r="T150">
        <v>0</v>
      </c>
      <c r="U150">
        <v>0</v>
      </c>
      <c r="V150">
        <v>0</v>
      </c>
      <c r="W150">
        <v>0</v>
      </c>
      <c r="X150">
        <v>0</v>
      </c>
    </row>
    <row r="151" spans="1:24" x14ac:dyDescent="0.2">
      <c r="A151" t="str">
        <f t="shared" si="2"/>
        <v>3035</v>
      </c>
      <c r="B151">
        <v>303</v>
      </c>
      <c r="C151">
        <v>5</v>
      </c>
      <c r="D151" t="s">
        <v>223</v>
      </c>
      <c r="E151">
        <v>18657</v>
      </c>
      <c r="F151">
        <v>228</v>
      </c>
      <c r="G151">
        <v>0</v>
      </c>
      <c r="H151">
        <v>0</v>
      </c>
      <c r="I151">
        <v>0</v>
      </c>
      <c r="J151">
        <v>0</v>
      </c>
      <c r="K151">
        <v>18884</v>
      </c>
      <c r="L151">
        <v>191</v>
      </c>
      <c r="M151">
        <v>0</v>
      </c>
      <c r="N151">
        <v>175</v>
      </c>
      <c r="O151">
        <v>55</v>
      </c>
      <c r="P151">
        <v>16</v>
      </c>
      <c r="Q151">
        <v>32</v>
      </c>
      <c r="R151">
        <v>7</v>
      </c>
      <c r="S151">
        <v>137</v>
      </c>
      <c r="T151">
        <v>87</v>
      </c>
      <c r="U151">
        <v>0</v>
      </c>
      <c r="V151">
        <v>11</v>
      </c>
      <c r="W151">
        <v>0</v>
      </c>
      <c r="X151">
        <v>0</v>
      </c>
    </row>
    <row r="152" spans="1:24" x14ac:dyDescent="0.2">
      <c r="A152" t="str">
        <f t="shared" si="2"/>
        <v>3036</v>
      </c>
      <c r="B152">
        <v>303</v>
      </c>
      <c r="C152">
        <v>6</v>
      </c>
      <c r="D152" t="s">
        <v>224</v>
      </c>
      <c r="E152">
        <v>13388</v>
      </c>
      <c r="F152">
        <v>1373</v>
      </c>
      <c r="G152">
        <v>0</v>
      </c>
      <c r="H152">
        <v>0</v>
      </c>
      <c r="I152">
        <v>0</v>
      </c>
      <c r="J152">
        <v>0</v>
      </c>
      <c r="K152">
        <v>14761</v>
      </c>
      <c r="L152">
        <v>67</v>
      </c>
      <c r="M152">
        <v>0</v>
      </c>
      <c r="N152">
        <v>212</v>
      </c>
      <c r="O152">
        <v>39</v>
      </c>
      <c r="P152">
        <v>67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8</v>
      </c>
      <c r="W152">
        <v>0</v>
      </c>
      <c r="X152">
        <v>0</v>
      </c>
    </row>
    <row r="153" spans="1:24" x14ac:dyDescent="0.2">
      <c r="A153" t="str">
        <f t="shared" si="2"/>
        <v>3037</v>
      </c>
      <c r="B153">
        <v>303</v>
      </c>
      <c r="C153">
        <v>7</v>
      </c>
      <c r="D153" t="s">
        <v>225</v>
      </c>
      <c r="E153">
        <v>10798</v>
      </c>
      <c r="F153">
        <v>2276</v>
      </c>
      <c r="G153">
        <v>0</v>
      </c>
      <c r="H153">
        <v>0</v>
      </c>
      <c r="I153">
        <v>0</v>
      </c>
      <c r="J153">
        <v>0</v>
      </c>
      <c r="K153">
        <v>13073</v>
      </c>
      <c r="L153">
        <v>70</v>
      </c>
      <c r="M153">
        <v>0</v>
      </c>
      <c r="N153">
        <v>171</v>
      </c>
      <c r="O153">
        <v>33</v>
      </c>
      <c r="P153">
        <v>31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</row>
    <row r="154" spans="1:24" x14ac:dyDescent="0.2">
      <c r="A154" t="str">
        <f t="shared" si="2"/>
        <v>3038</v>
      </c>
      <c r="B154">
        <v>303</v>
      </c>
      <c r="C154">
        <v>8</v>
      </c>
      <c r="D154" t="s">
        <v>226</v>
      </c>
      <c r="E154">
        <v>936</v>
      </c>
      <c r="F154">
        <v>808</v>
      </c>
      <c r="G154">
        <v>0</v>
      </c>
      <c r="H154">
        <v>0</v>
      </c>
      <c r="I154">
        <v>0</v>
      </c>
      <c r="J154">
        <v>0</v>
      </c>
      <c r="K154">
        <v>1745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</row>
    <row r="155" spans="1:24" x14ac:dyDescent="0.2">
      <c r="A155" t="str">
        <f t="shared" si="2"/>
        <v>3041</v>
      </c>
      <c r="B155">
        <v>304</v>
      </c>
      <c r="C155">
        <v>1</v>
      </c>
      <c r="D155" t="s">
        <v>227</v>
      </c>
      <c r="E155">
        <v>20761</v>
      </c>
      <c r="F155">
        <v>0</v>
      </c>
      <c r="G155">
        <v>0</v>
      </c>
      <c r="H155">
        <v>0</v>
      </c>
      <c r="I155">
        <v>105</v>
      </c>
      <c r="J155">
        <v>0</v>
      </c>
      <c r="K155">
        <v>20866</v>
      </c>
      <c r="L155">
        <v>451</v>
      </c>
      <c r="M155">
        <v>0</v>
      </c>
      <c r="N155">
        <v>485</v>
      </c>
      <c r="O155">
        <v>24</v>
      </c>
      <c r="P155">
        <v>87</v>
      </c>
      <c r="Q155">
        <v>183</v>
      </c>
      <c r="R155">
        <v>23</v>
      </c>
      <c r="S155">
        <v>0</v>
      </c>
      <c r="T155">
        <v>0</v>
      </c>
      <c r="U155">
        <v>0</v>
      </c>
      <c r="V155">
        <v>8</v>
      </c>
      <c r="W155">
        <v>0</v>
      </c>
      <c r="X155">
        <v>0</v>
      </c>
    </row>
    <row r="156" spans="1:24" x14ac:dyDescent="0.2">
      <c r="A156" t="str">
        <f t="shared" si="2"/>
        <v>3042</v>
      </c>
      <c r="B156">
        <v>304</v>
      </c>
      <c r="C156">
        <v>2</v>
      </c>
      <c r="D156" t="s">
        <v>228</v>
      </c>
      <c r="E156">
        <v>23873</v>
      </c>
      <c r="F156">
        <v>946</v>
      </c>
      <c r="G156">
        <v>0</v>
      </c>
      <c r="H156">
        <v>0</v>
      </c>
      <c r="I156">
        <v>0</v>
      </c>
      <c r="J156">
        <v>0</v>
      </c>
      <c r="K156">
        <v>24818</v>
      </c>
      <c r="L156">
        <v>276</v>
      </c>
      <c r="M156">
        <v>0</v>
      </c>
      <c r="N156">
        <v>137</v>
      </c>
      <c r="O156">
        <v>19</v>
      </c>
      <c r="P156">
        <v>72</v>
      </c>
      <c r="Q156">
        <v>0</v>
      </c>
      <c r="R156">
        <v>0</v>
      </c>
      <c r="S156">
        <v>288</v>
      </c>
      <c r="T156">
        <v>19</v>
      </c>
      <c r="U156">
        <v>0</v>
      </c>
      <c r="V156">
        <v>18</v>
      </c>
      <c r="W156">
        <v>0</v>
      </c>
      <c r="X156">
        <v>0</v>
      </c>
    </row>
    <row r="157" spans="1:24" x14ac:dyDescent="0.2">
      <c r="A157" t="str">
        <f t="shared" si="2"/>
        <v>3043</v>
      </c>
      <c r="B157">
        <v>304</v>
      </c>
      <c r="C157">
        <v>3</v>
      </c>
      <c r="D157" t="s">
        <v>229</v>
      </c>
      <c r="E157">
        <v>16774</v>
      </c>
      <c r="F157">
        <v>649</v>
      </c>
      <c r="G157">
        <v>0</v>
      </c>
      <c r="H157">
        <v>0</v>
      </c>
      <c r="I157">
        <v>0</v>
      </c>
      <c r="J157">
        <v>0</v>
      </c>
      <c r="K157">
        <v>17423</v>
      </c>
      <c r="L157">
        <v>80</v>
      </c>
      <c r="M157">
        <v>0</v>
      </c>
      <c r="N157">
        <v>123</v>
      </c>
      <c r="O157">
        <v>77</v>
      </c>
      <c r="P157">
        <v>84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8</v>
      </c>
      <c r="W157">
        <v>0</v>
      </c>
      <c r="X157">
        <v>0</v>
      </c>
    </row>
    <row r="158" spans="1:24" x14ac:dyDescent="0.2">
      <c r="A158" t="str">
        <f t="shared" si="2"/>
        <v>3044</v>
      </c>
      <c r="B158">
        <v>304</v>
      </c>
      <c r="C158">
        <v>4</v>
      </c>
      <c r="D158" t="s">
        <v>230</v>
      </c>
      <c r="E158">
        <v>22000</v>
      </c>
      <c r="F158">
        <v>0</v>
      </c>
      <c r="G158">
        <v>0</v>
      </c>
      <c r="H158">
        <v>0</v>
      </c>
      <c r="I158">
        <v>26</v>
      </c>
      <c r="J158">
        <v>0</v>
      </c>
      <c r="K158">
        <v>22027</v>
      </c>
      <c r="L158">
        <v>847</v>
      </c>
      <c r="M158">
        <v>92</v>
      </c>
      <c r="N158">
        <v>274</v>
      </c>
      <c r="O158">
        <v>97</v>
      </c>
      <c r="P158">
        <v>53</v>
      </c>
      <c r="Q158">
        <v>426</v>
      </c>
      <c r="R158">
        <v>88</v>
      </c>
      <c r="S158">
        <v>408</v>
      </c>
      <c r="T158">
        <v>42</v>
      </c>
      <c r="U158">
        <v>0</v>
      </c>
      <c r="V158">
        <v>6</v>
      </c>
      <c r="W158">
        <v>0</v>
      </c>
      <c r="X158">
        <v>0</v>
      </c>
    </row>
    <row r="159" spans="1:24" x14ac:dyDescent="0.2">
      <c r="A159" t="str">
        <f t="shared" si="2"/>
        <v>3045</v>
      </c>
      <c r="B159">
        <v>304</v>
      </c>
      <c r="C159">
        <v>5</v>
      </c>
      <c r="D159" t="s">
        <v>231</v>
      </c>
      <c r="E159">
        <v>12140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12140</v>
      </c>
      <c r="L159">
        <v>426</v>
      </c>
      <c r="M159">
        <v>0</v>
      </c>
      <c r="N159">
        <v>317</v>
      </c>
      <c r="O159">
        <v>23</v>
      </c>
      <c r="P159">
        <v>37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</row>
    <row r="160" spans="1:24" x14ac:dyDescent="0.2">
      <c r="A160" t="str">
        <f t="shared" si="2"/>
        <v>3046</v>
      </c>
      <c r="B160">
        <v>304</v>
      </c>
      <c r="C160">
        <v>6</v>
      </c>
      <c r="D160" t="s">
        <v>232</v>
      </c>
      <c r="E160">
        <v>18145</v>
      </c>
      <c r="F160">
        <v>3933</v>
      </c>
      <c r="G160">
        <v>0</v>
      </c>
      <c r="H160">
        <v>0</v>
      </c>
      <c r="I160">
        <v>0</v>
      </c>
      <c r="J160">
        <v>0</v>
      </c>
      <c r="K160">
        <v>22077</v>
      </c>
      <c r="L160">
        <v>64</v>
      </c>
      <c r="M160">
        <v>0</v>
      </c>
      <c r="N160">
        <v>450</v>
      </c>
      <c r="O160">
        <v>147</v>
      </c>
      <c r="P160">
        <v>85</v>
      </c>
      <c r="Q160">
        <v>470</v>
      </c>
      <c r="R160">
        <v>0</v>
      </c>
      <c r="S160">
        <v>0</v>
      </c>
      <c r="T160">
        <v>0</v>
      </c>
      <c r="U160">
        <v>0</v>
      </c>
      <c r="V160">
        <v>9</v>
      </c>
      <c r="W160">
        <v>0</v>
      </c>
      <c r="X160">
        <v>0</v>
      </c>
    </row>
    <row r="161" spans="1:24" x14ac:dyDescent="0.2">
      <c r="A161" t="str">
        <f t="shared" si="2"/>
        <v>3051</v>
      </c>
      <c r="B161">
        <v>305</v>
      </c>
      <c r="C161">
        <v>1</v>
      </c>
      <c r="D161" t="s">
        <v>233</v>
      </c>
      <c r="E161">
        <v>10028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10028</v>
      </c>
      <c r="L161">
        <v>279</v>
      </c>
      <c r="M161">
        <v>0</v>
      </c>
      <c r="N161">
        <v>370</v>
      </c>
      <c r="O161">
        <v>23</v>
      </c>
      <c r="P161">
        <v>72</v>
      </c>
      <c r="Q161">
        <v>83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</row>
    <row r="162" spans="1:24" x14ac:dyDescent="0.2">
      <c r="A162" t="str">
        <f t="shared" si="2"/>
        <v>3052</v>
      </c>
      <c r="B162">
        <v>305</v>
      </c>
      <c r="C162">
        <v>2</v>
      </c>
      <c r="D162" t="s">
        <v>234</v>
      </c>
      <c r="E162">
        <v>6579</v>
      </c>
      <c r="F162">
        <v>116</v>
      </c>
      <c r="G162">
        <v>0</v>
      </c>
      <c r="H162">
        <v>0</v>
      </c>
      <c r="I162">
        <v>12</v>
      </c>
      <c r="J162">
        <v>0</v>
      </c>
      <c r="K162">
        <v>6707</v>
      </c>
      <c r="L162">
        <v>656</v>
      </c>
      <c r="M162">
        <v>0</v>
      </c>
      <c r="N162">
        <v>62</v>
      </c>
      <c r="O162">
        <v>6</v>
      </c>
      <c r="P162">
        <v>3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23</v>
      </c>
      <c r="W162">
        <v>0</v>
      </c>
      <c r="X162">
        <v>0</v>
      </c>
    </row>
    <row r="163" spans="1:24" x14ac:dyDescent="0.2">
      <c r="A163" t="str">
        <f t="shared" si="2"/>
        <v>3053</v>
      </c>
      <c r="B163">
        <v>305</v>
      </c>
      <c r="C163">
        <v>3</v>
      </c>
      <c r="D163" t="s">
        <v>235</v>
      </c>
      <c r="E163">
        <v>14795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14795</v>
      </c>
      <c r="L163">
        <v>40</v>
      </c>
      <c r="M163">
        <v>0</v>
      </c>
      <c r="N163">
        <v>745</v>
      </c>
      <c r="O163">
        <v>87</v>
      </c>
      <c r="P163">
        <v>14</v>
      </c>
      <c r="Q163">
        <v>139</v>
      </c>
      <c r="R163">
        <v>12</v>
      </c>
      <c r="S163">
        <v>0</v>
      </c>
      <c r="T163">
        <v>0</v>
      </c>
      <c r="U163">
        <v>0</v>
      </c>
      <c r="V163">
        <v>3</v>
      </c>
      <c r="W163">
        <v>0</v>
      </c>
      <c r="X163">
        <v>0</v>
      </c>
    </row>
    <row r="164" spans="1:24" x14ac:dyDescent="0.2">
      <c r="A164" t="str">
        <f t="shared" si="2"/>
        <v>3054</v>
      </c>
      <c r="B164">
        <v>305</v>
      </c>
      <c r="C164">
        <v>4</v>
      </c>
      <c r="D164" t="s">
        <v>236</v>
      </c>
      <c r="E164">
        <v>13094</v>
      </c>
      <c r="F164">
        <v>331</v>
      </c>
      <c r="G164">
        <v>0</v>
      </c>
      <c r="H164">
        <v>0</v>
      </c>
      <c r="I164">
        <v>45</v>
      </c>
      <c r="J164">
        <v>0</v>
      </c>
      <c r="K164">
        <v>13471</v>
      </c>
      <c r="L164">
        <v>309</v>
      </c>
      <c r="M164">
        <v>0</v>
      </c>
      <c r="N164">
        <v>585</v>
      </c>
      <c r="O164">
        <v>102</v>
      </c>
      <c r="P164">
        <v>56</v>
      </c>
      <c r="Q164">
        <v>21</v>
      </c>
      <c r="R164">
        <v>0</v>
      </c>
      <c r="S164">
        <v>0</v>
      </c>
      <c r="T164">
        <v>0</v>
      </c>
      <c r="U164">
        <v>0</v>
      </c>
      <c r="V164">
        <v>28</v>
      </c>
      <c r="W164">
        <v>0</v>
      </c>
      <c r="X164">
        <v>0</v>
      </c>
    </row>
    <row r="165" spans="1:24" x14ac:dyDescent="0.2">
      <c r="A165" t="str">
        <f t="shared" si="2"/>
        <v>3055</v>
      </c>
      <c r="B165">
        <v>305</v>
      </c>
      <c r="C165">
        <v>5</v>
      </c>
      <c r="D165" t="s">
        <v>237</v>
      </c>
      <c r="E165">
        <v>19806</v>
      </c>
      <c r="F165">
        <v>494</v>
      </c>
      <c r="G165">
        <v>0</v>
      </c>
      <c r="H165">
        <v>0</v>
      </c>
      <c r="I165">
        <v>0</v>
      </c>
      <c r="J165">
        <v>0</v>
      </c>
      <c r="K165">
        <v>20299</v>
      </c>
      <c r="L165">
        <v>687</v>
      </c>
      <c r="M165">
        <v>79</v>
      </c>
      <c r="N165">
        <v>334</v>
      </c>
      <c r="O165">
        <v>80</v>
      </c>
      <c r="P165">
        <v>8</v>
      </c>
      <c r="Q165">
        <v>97</v>
      </c>
      <c r="R165">
        <v>0</v>
      </c>
      <c r="S165">
        <v>276</v>
      </c>
      <c r="T165">
        <v>0</v>
      </c>
      <c r="U165">
        <v>0</v>
      </c>
      <c r="V165">
        <v>20</v>
      </c>
      <c r="W165">
        <v>0</v>
      </c>
      <c r="X165">
        <v>0</v>
      </c>
    </row>
    <row r="166" spans="1:24" x14ac:dyDescent="0.2">
      <c r="A166" t="str">
        <f t="shared" si="2"/>
        <v>3056</v>
      </c>
      <c r="B166">
        <v>305</v>
      </c>
      <c r="C166">
        <v>6</v>
      </c>
      <c r="D166" t="s">
        <v>238</v>
      </c>
      <c r="E166">
        <v>10704</v>
      </c>
      <c r="F166">
        <v>173</v>
      </c>
      <c r="G166">
        <v>0</v>
      </c>
      <c r="H166">
        <v>0</v>
      </c>
      <c r="I166">
        <v>10</v>
      </c>
      <c r="J166">
        <v>0</v>
      </c>
      <c r="K166">
        <v>10887</v>
      </c>
      <c r="L166">
        <v>82</v>
      </c>
      <c r="M166">
        <v>0</v>
      </c>
      <c r="N166">
        <v>151</v>
      </c>
      <c r="O166">
        <v>20</v>
      </c>
      <c r="P166">
        <v>48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25</v>
      </c>
      <c r="W166">
        <v>0</v>
      </c>
      <c r="X166">
        <v>0</v>
      </c>
    </row>
    <row r="167" spans="1:24" x14ac:dyDescent="0.2">
      <c r="A167" t="str">
        <f t="shared" si="2"/>
        <v>3057</v>
      </c>
      <c r="B167">
        <v>305</v>
      </c>
      <c r="C167">
        <v>7</v>
      </c>
      <c r="D167" t="s">
        <v>239</v>
      </c>
      <c r="E167">
        <v>22172</v>
      </c>
      <c r="F167">
        <v>1156</v>
      </c>
      <c r="G167">
        <v>0</v>
      </c>
      <c r="H167">
        <v>0</v>
      </c>
      <c r="I167">
        <v>0</v>
      </c>
      <c r="J167">
        <v>0</v>
      </c>
      <c r="K167">
        <v>23328</v>
      </c>
      <c r="L167">
        <v>365</v>
      </c>
      <c r="M167">
        <v>0</v>
      </c>
      <c r="N167">
        <v>471</v>
      </c>
      <c r="O167">
        <v>97</v>
      </c>
      <c r="P167">
        <v>39</v>
      </c>
      <c r="Q167">
        <v>689</v>
      </c>
      <c r="R167">
        <v>4</v>
      </c>
      <c r="S167">
        <v>0</v>
      </c>
      <c r="T167">
        <v>0</v>
      </c>
      <c r="U167">
        <v>0</v>
      </c>
      <c r="V167">
        <v>7</v>
      </c>
      <c r="W167">
        <v>0</v>
      </c>
      <c r="X167">
        <v>0</v>
      </c>
    </row>
    <row r="168" spans="1:24" x14ac:dyDescent="0.2">
      <c r="A168" t="str">
        <f t="shared" si="2"/>
        <v>3058</v>
      </c>
      <c r="B168">
        <v>305</v>
      </c>
      <c r="C168">
        <v>8</v>
      </c>
      <c r="D168" t="s">
        <v>240</v>
      </c>
      <c r="E168">
        <v>1246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1246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</row>
    <row r="169" spans="1:24" x14ac:dyDescent="0.2">
      <c r="A169" t="str">
        <f t="shared" si="2"/>
        <v>3059</v>
      </c>
      <c r="B169">
        <v>305</v>
      </c>
      <c r="C169">
        <v>9</v>
      </c>
      <c r="D169" t="s">
        <v>241</v>
      </c>
      <c r="E169">
        <v>16116</v>
      </c>
      <c r="F169">
        <v>150</v>
      </c>
      <c r="G169">
        <v>0</v>
      </c>
      <c r="H169">
        <v>0</v>
      </c>
      <c r="I169">
        <v>265</v>
      </c>
      <c r="J169">
        <v>0</v>
      </c>
      <c r="K169">
        <v>16531</v>
      </c>
      <c r="L169">
        <v>921</v>
      </c>
      <c r="M169">
        <v>0</v>
      </c>
      <c r="N169">
        <v>177</v>
      </c>
      <c r="O169">
        <v>47</v>
      </c>
      <c r="P169">
        <v>12</v>
      </c>
      <c r="Q169">
        <v>68</v>
      </c>
      <c r="R169">
        <v>7</v>
      </c>
      <c r="S169">
        <v>0</v>
      </c>
      <c r="T169">
        <v>106</v>
      </c>
      <c r="U169">
        <v>0</v>
      </c>
      <c r="V169">
        <v>19</v>
      </c>
      <c r="W169">
        <v>0</v>
      </c>
      <c r="X169">
        <v>0</v>
      </c>
    </row>
    <row r="170" spans="1:24" x14ac:dyDescent="0.2">
      <c r="A170" t="str">
        <f t="shared" si="2"/>
        <v>3061</v>
      </c>
      <c r="B170">
        <v>306</v>
      </c>
      <c r="C170">
        <v>1</v>
      </c>
      <c r="D170" t="s">
        <v>242</v>
      </c>
      <c r="E170">
        <v>8900</v>
      </c>
      <c r="F170">
        <v>6119</v>
      </c>
      <c r="G170">
        <v>0</v>
      </c>
      <c r="H170">
        <v>0</v>
      </c>
      <c r="I170">
        <v>28</v>
      </c>
      <c r="J170">
        <v>0</v>
      </c>
      <c r="K170">
        <v>15805</v>
      </c>
      <c r="L170">
        <v>536</v>
      </c>
      <c r="M170">
        <v>0</v>
      </c>
      <c r="N170">
        <v>79</v>
      </c>
      <c r="O170">
        <v>155</v>
      </c>
      <c r="P170">
        <v>31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</row>
    <row r="171" spans="1:24" x14ac:dyDescent="0.2">
      <c r="A171" t="str">
        <f t="shared" si="2"/>
        <v>3062</v>
      </c>
      <c r="B171">
        <v>306</v>
      </c>
      <c r="C171">
        <v>2</v>
      </c>
      <c r="D171" t="s">
        <v>243</v>
      </c>
      <c r="E171">
        <v>14171</v>
      </c>
      <c r="F171">
        <v>2727</v>
      </c>
      <c r="G171">
        <v>0</v>
      </c>
      <c r="H171">
        <v>0</v>
      </c>
      <c r="I171">
        <v>0</v>
      </c>
      <c r="J171">
        <v>0</v>
      </c>
      <c r="K171">
        <v>16898</v>
      </c>
      <c r="L171">
        <v>384</v>
      </c>
      <c r="M171">
        <v>0</v>
      </c>
      <c r="N171">
        <v>231</v>
      </c>
      <c r="O171">
        <v>150</v>
      </c>
      <c r="P171">
        <v>16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</row>
    <row r="172" spans="1:24" x14ac:dyDescent="0.2">
      <c r="A172" t="str">
        <f t="shared" si="2"/>
        <v>3063</v>
      </c>
      <c r="B172">
        <v>306</v>
      </c>
      <c r="C172">
        <v>3</v>
      </c>
      <c r="D172" t="s">
        <v>244</v>
      </c>
      <c r="E172">
        <v>1816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1816</v>
      </c>
      <c r="L172">
        <v>6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</row>
    <row r="173" spans="1:24" x14ac:dyDescent="0.2">
      <c r="A173" t="str">
        <f t="shared" si="2"/>
        <v>3064</v>
      </c>
      <c r="B173">
        <v>306</v>
      </c>
      <c r="C173">
        <v>4</v>
      </c>
      <c r="D173" t="s">
        <v>245</v>
      </c>
      <c r="E173">
        <v>18535</v>
      </c>
      <c r="F173">
        <v>571</v>
      </c>
      <c r="G173">
        <v>0</v>
      </c>
      <c r="H173">
        <v>0</v>
      </c>
      <c r="I173">
        <v>0</v>
      </c>
      <c r="J173">
        <v>0</v>
      </c>
      <c r="K173">
        <v>19106</v>
      </c>
      <c r="L173">
        <v>76</v>
      </c>
      <c r="M173">
        <v>0</v>
      </c>
      <c r="N173">
        <v>554</v>
      </c>
      <c r="O173">
        <v>138</v>
      </c>
      <c r="P173">
        <v>64</v>
      </c>
      <c r="Q173">
        <v>41</v>
      </c>
      <c r="R173">
        <v>17</v>
      </c>
      <c r="S173">
        <v>0</v>
      </c>
      <c r="T173">
        <v>65</v>
      </c>
      <c r="U173">
        <v>0</v>
      </c>
      <c r="V173">
        <v>112</v>
      </c>
      <c r="W173">
        <v>0</v>
      </c>
      <c r="X173">
        <v>0</v>
      </c>
    </row>
    <row r="174" spans="1:24" x14ac:dyDescent="0.2">
      <c r="A174" t="str">
        <f t="shared" si="2"/>
        <v>3065</v>
      </c>
      <c r="B174">
        <v>306</v>
      </c>
      <c r="C174">
        <v>5</v>
      </c>
      <c r="D174" t="s">
        <v>246</v>
      </c>
      <c r="E174">
        <v>7176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7176</v>
      </c>
      <c r="L174">
        <v>74</v>
      </c>
      <c r="M174">
        <v>0</v>
      </c>
      <c r="N174">
        <v>83</v>
      </c>
      <c r="O174">
        <v>44</v>
      </c>
      <c r="P174">
        <v>385</v>
      </c>
      <c r="Q174">
        <v>0</v>
      </c>
      <c r="R174">
        <v>0</v>
      </c>
      <c r="S174">
        <v>0</v>
      </c>
      <c r="T174">
        <v>0</v>
      </c>
      <c r="U174">
        <v>7</v>
      </c>
      <c r="V174">
        <v>0</v>
      </c>
      <c r="W174">
        <v>0</v>
      </c>
    </row>
    <row r="175" spans="1:24" x14ac:dyDescent="0.2">
      <c r="A175" t="str">
        <f t="shared" si="2"/>
        <v>3071</v>
      </c>
      <c r="B175">
        <v>307</v>
      </c>
      <c r="C175">
        <v>1</v>
      </c>
      <c r="D175" t="s">
        <v>247</v>
      </c>
      <c r="E175">
        <v>7289</v>
      </c>
      <c r="F175">
        <v>64</v>
      </c>
      <c r="G175">
        <v>0</v>
      </c>
      <c r="H175">
        <v>0</v>
      </c>
      <c r="I175">
        <v>0</v>
      </c>
      <c r="J175">
        <v>0</v>
      </c>
      <c r="K175">
        <v>7353</v>
      </c>
      <c r="L175">
        <v>427</v>
      </c>
      <c r="M175">
        <v>80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31</v>
      </c>
      <c r="U175">
        <v>0</v>
      </c>
      <c r="V175">
        <v>0</v>
      </c>
      <c r="W175">
        <v>231</v>
      </c>
    </row>
    <row r="176" spans="1:24" x14ac:dyDescent="0.2">
      <c r="A176" t="str">
        <f t="shared" si="2"/>
        <v>3072</v>
      </c>
      <c r="B176">
        <v>307</v>
      </c>
      <c r="C176">
        <v>2</v>
      </c>
      <c r="D176" t="s">
        <v>248</v>
      </c>
      <c r="E176">
        <v>11186</v>
      </c>
      <c r="F176">
        <v>1936</v>
      </c>
      <c r="G176">
        <v>0</v>
      </c>
      <c r="H176">
        <v>0</v>
      </c>
      <c r="I176">
        <v>0</v>
      </c>
      <c r="J176">
        <v>0</v>
      </c>
      <c r="K176">
        <v>13122</v>
      </c>
      <c r="L176">
        <v>179</v>
      </c>
      <c r="M176">
        <v>0</v>
      </c>
      <c r="N176">
        <v>198</v>
      </c>
      <c r="O176">
        <v>43</v>
      </c>
      <c r="P176">
        <v>66</v>
      </c>
      <c r="Q176">
        <v>65</v>
      </c>
      <c r="R176">
        <v>218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</row>
    <row r="177" spans="1:24" x14ac:dyDescent="0.2">
      <c r="A177" t="str">
        <f t="shared" si="2"/>
        <v>3073</v>
      </c>
      <c r="B177">
        <v>307</v>
      </c>
      <c r="C177">
        <v>3</v>
      </c>
      <c r="D177" t="s">
        <v>249</v>
      </c>
      <c r="E177">
        <v>13043</v>
      </c>
      <c r="F177">
        <v>15</v>
      </c>
      <c r="G177">
        <v>0</v>
      </c>
      <c r="H177">
        <v>0</v>
      </c>
      <c r="I177">
        <v>0</v>
      </c>
      <c r="J177">
        <v>0</v>
      </c>
      <c r="K177">
        <v>13059</v>
      </c>
      <c r="L177">
        <v>1020</v>
      </c>
      <c r="M177">
        <v>0</v>
      </c>
      <c r="N177">
        <v>38</v>
      </c>
      <c r="O177">
        <v>2</v>
      </c>
      <c r="P177">
        <v>73</v>
      </c>
      <c r="Q177">
        <v>0</v>
      </c>
      <c r="R177">
        <v>23</v>
      </c>
      <c r="S177">
        <v>177</v>
      </c>
      <c r="T177">
        <v>0</v>
      </c>
      <c r="U177">
        <v>0</v>
      </c>
      <c r="V177">
        <v>0</v>
      </c>
      <c r="W177">
        <v>0</v>
      </c>
      <c r="X177">
        <v>0</v>
      </c>
    </row>
    <row r="178" spans="1:24" x14ac:dyDescent="0.2">
      <c r="A178" t="str">
        <f t="shared" si="2"/>
        <v>3074</v>
      </c>
      <c r="B178">
        <v>307</v>
      </c>
      <c r="C178">
        <v>4</v>
      </c>
      <c r="D178" t="s">
        <v>250</v>
      </c>
      <c r="E178">
        <v>20837</v>
      </c>
      <c r="F178">
        <v>271</v>
      </c>
      <c r="G178">
        <v>0</v>
      </c>
      <c r="H178">
        <v>0</v>
      </c>
      <c r="I178">
        <v>0</v>
      </c>
      <c r="J178">
        <v>0</v>
      </c>
      <c r="K178">
        <v>21108</v>
      </c>
      <c r="L178">
        <v>334</v>
      </c>
      <c r="M178">
        <v>0</v>
      </c>
      <c r="N178">
        <v>4</v>
      </c>
      <c r="O178">
        <v>68</v>
      </c>
      <c r="P178">
        <v>68</v>
      </c>
      <c r="Q178">
        <v>1030</v>
      </c>
      <c r="R178">
        <v>0</v>
      </c>
      <c r="S178">
        <v>254</v>
      </c>
      <c r="T178">
        <v>0</v>
      </c>
      <c r="U178">
        <v>0</v>
      </c>
      <c r="V178">
        <v>19</v>
      </c>
      <c r="W178">
        <v>0</v>
      </c>
      <c r="X178">
        <v>0</v>
      </c>
    </row>
    <row r="179" spans="1:24" x14ac:dyDescent="0.2">
      <c r="A179" t="str">
        <f t="shared" si="2"/>
        <v>3075</v>
      </c>
      <c r="B179">
        <v>307</v>
      </c>
      <c r="C179">
        <v>5</v>
      </c>
      <c r="D179" t="s">
        <v>251</v>
      </c>
      <c r="E179">
        <v>15064</v>
      </c>
      <c r="F179">
        <v>0</v>
      </c>
      <c r="G179">
        <v>0</v>
      </c>
      <c r="H179">
        <v>0</v>
      </c>
      <c r="I179">
        <v>254</v>
      </c>
      <c r="J179">
        <v>0</v>
      </c>
      <c r="K179">
        <v>15318</v>
      </c>
      <c r="L179">
        <v>893</v>
      </c>
      <c r="M179">
        <v>0</v>
      </c>
      <c r="N179">
        <v>251</v>
      </c>
      <c r="O179">
        <v>54</v>
      </c>
      <c r="P179">
        <v>55</v>
      </c>
      <c r="Q179">
        <v>0</v>
      </c>
      <c r="R179">
        <v>25</v>
      </c>
      <c r="S179">
        <v>0</v>
      </c>
      <c r="T179">
        <v>173</v>
      </c>
      <c r="U179">
        <v>0</v>
      </c>
      <c r="V179">
        <v>35</v>
      </c>
      <c r="W179">
        <v>0</v>
      </c>
      <c r="X179">
        <v>0</v>
      </c>
    </row>
    <row r="180" spans="1:24" x14ac:dyDescent="0.2">
      <c r="A180" t="str">
        <f t="shared" si="2"/>
        <v>3076</v>
      </c>
      <c r="B180">
        <v>307</v>
      </c>
      <c r="C180">
        <v>6</v>
      </c>
      <c r="D180" t="s">
        <v>252</v>
      </c>
      <c r="E180">
        <v>11570</v>
      </c>
      <c r="F180">
        <v>3957</v>
      </c>
      <c r="G180">
        <v>0</v>
      </c>
      <c r="H180">
        <v>0</v>
      </c>
      <c r="I180">
        <v>0</v>
      </c>
      <c r="J180">
        <v>0</v>
      </c>
      <c r="K180">
        <v>15526</v>
      </c>
      <c r="L180">
        <v>162</v>
      </c>
      <c r="M180">
        <v>0</v>
      </c>
      <c r="N180">
        <v>108</v>
      </c>
      <c r="O180">
        <v>31</v>
      </c>
      <c r="P180">
        <v>88</v>
      </c>
      <c r="Q180">
        <v>0</v>
      </c>
      <c r="R180">
        <v>211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</row>
    <row r="181" spans="1:24" x14ac:dyDescent="0.2">
      <c r="A181" t="str">
        <f t="shared" si="2"/>
        <v>3077</v>
      </c>
      <c r="B181">
        <v>307</v>
      </c>
      <c r="C181">
        <v>7</v>
      </c>
      <c r="D181" t="s">
        <v>253</v>
      </c>
      <c r="E181">
        <v>16112</v>
      </c>
      <c r="F181">
        <v>1377</v>
      </c>
      <c r="G181">
        <v>0</v>
      </c>
      <c r="H181">
        <v>0</v>
      </c>
      <c r="I181">
        <v>0</v>
      </c>
      <c r="J181">
        <v>0</v>
      </c>
      <c r="K181">
        <v>17489</v>
      </c>
      <c r="L181">
        <v>813</v>
      </c>
      <c r="M181">
        <v>0</v>
      </c>
      <c r="N181">
        <v>288</v>
      </c>
      <c r="O181">
        <v>53</v>
      </c>
      <c r="P181">
        <v>61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34</v>
      </c>
      <c r="W181">
        <v>0</v>
      </c>
      <c r="X181">
        <v>0</v>
      </c>
    </row>
    <row r="182" spans="1:24" x14ac:dyDescent="0.2">
      <c r="A182" t="str">
        <f t="shared" si="2"/>
        <v>3078</v>
      </c>
      <c r="B182">
        <v>307</v>
      </c>
      <c r="C182">
        <v>8</v>
      </c>
      <c r="D182" t="s">
        <v>254</v>
      </c>
      <c r="E182">
        <v>6388</v>
      </c>
      <c r="F182">
        <v>2670</v>
      </c>
      <c r="G182">
        <v>0</v>
      </c>
      <c r="H182">
        <v>0</v>
      </c>
      <c r="I182">
        <v>82</v>
      </c>
      <c r="J182">
        <v>0</v>
      </c>
      <c r="K182">
        <v>9140</v>
      </c>
      <c r="L182">
        <v>433</v>
      </c>
      <c r="M182">
        <v>0</v>
      </c>
      <c r="N182">
        <v>315</v>
      </c>
      <c r="O182">
        <v>11</v>
      </c>
      <c r="P182">
        <v>6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</row>
    <row r="183" spans="1:24" x14ac:dyDescent="0.2">
      <c r="A183" t="str">
        <f t="shared" si="2"/>
        <v>3079</v>
      </c>
      <c r="B183">
        <v>307</v>
      </c>
      <c r="C183">
        <v>9</v>
      </c>
      <c r="D183" t="s">
        <v>255</v>
      </c>
      <c r="E183">
        <v>13382</v>
      </c>
      <c r="F183">
        <v>1302</v>
      </c>
      <c r="G183">
        <v>0</v>
      </c>
      <c r="H183">
        <v>0</v>
      </c>
      <c r="I183">
        <v>0</v>
      </c>
      <c r="J183">
        <v>0</v>
      </c>
      <c r="K183">
        <v>14684</v>
      </c>
      <c r="L183">
        <v>1222</v>
      </c>
      <c r="M183">
        <v>0</v>
      </c>
      <c r="N183">
        <v>502</v>
      </c>
      <c r="O183">
        <v>35</v>
      </c>
      <c r="P183">
        <v>36</v>
      </c>
      <c r="Q183">
        <v>24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</row>
    <row r="184" spans="1:24" x14ac:dyDescent="0.2">
      <c r="A184" t="str">
        <f t="shared" si="2"/>
        <v>3081</v>
      </c>
      <c r="B184">
        <v>308</v>
      </c>
      <c r="C184">
        <v>1</v>
      </c>
      <c r="D184" t="s">
        <v>256</v>
      </c>
      <c r="E184">
        <v>9949</v>
      </c>
      <c r="F184">
        <v>333</v>
      </c>
      <c r="G184">
        <v>0</v>
      </c>
      <c r="H184">
        <v>0</v>
      </c>
      <c r="I184">
        <v>0</v>
      </c>
      <c r="J184">
        <v>0</v>
      </c>
      <c r="K184">
        <v>11949</v>
      </c>
      <c r="L184">
        <v>519</v>
      </c>
      <c r="M184">
        <v>0</v>
      </c>
      <c r="N184">
        <v>558</v>
      </c>
      <c r="O184">
        <v>59</v>
      </c>
      <c r="P184">
        <v>51</v>
      </c>
      <c r="Q184">
        <v>77</v>
      </c>
      <c r="R184">
        <v>0</v>
      </c>
      <c r="S184">
        <v>47</v>
      </c>
      <c r="T184">
        <v>29</v>
      </c>
      <c r="U184">
        <v>0</v>
      </c>
      <c r="V184">
        <v>29</v>
      </c>
      <c r="W184">
        <v>0</v>
      </c>
      <c r="X184">
        <v>0</v>
      </c>
    </row>
    <row r="185" spans="1:24" x14ac:dyDescent="0.2">
      <c r="A185" t="str">
        <f t="shared" si="2"/>
        <v>3082</v>
      </c>
      <c r="B185">
        <v>308</v>
      </c>
      <c r="C185">
        <v>2</v>
      </c>
      <c r="D185" t="s">
        <v>257</v>
      </c>
      <c r="E185">
        <v>18959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20979</v>
      </c>
      <c r="L185">
        <v>852</v>
      </c>
      <c r="M185">
        <v>0</v>
      </c>
      <c r="N185">
        <v>785</v>
      </c>
      <c r="O185">
        <v>79</v>
      </c>
      <c r="P185">
        <v>7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20</v>
      </c>
      <c r="W185">
        <v>0</v>
      </c>
      <c r="X185">
        <v>0</v>
      </c>
    </row>
    <row r="186" spans="1:24" x14ac:dyDescent="0.2">
      <c r="A186" t="str">
        <f t="shared" si="2"/>
        <v>3083</v>
      </c>
      <c r="B186">
        <v>308</v>
      </c>
      <c r="C186">
        <v>3</v>
      </c>
      <c r="D186" t="s">
        <v>258</v>
      </c>
      <c r="E186">
        <v>18985</v>
      </c>
      <c r="F186">
        <v>1012</v>
      </c>
      <c r="G186">
        <v>0</v>
      </c>
      <c r="H186">
        <v>0</v>
      </c>
      <c r="I186">
        <v>0</v>
      </c>
      <c r="J186">
        <v>0</v>
      </c>
      <c r="K186">
        <v>19996</v>
      </c>
      <c r="L186">
        <v>812</v>
      </c>
      <c r="M186">
        <v>0</v>
      </c>
      <c r="N186">
        <v>876</v>
      </c>
      <c r="O186">
        <v>123</v>
      </c>
      <c r="P186">
        <v>94</v>
      </c>
      <c r="Q186">
        <v>34</v>
      </c>
      <c r="R186">
        <v>0</v>
      </c>
      <c r="S186">
        <v>0</v>
      </c>
      <c r="T186">
        <v>0</v>
      </c>
      <c r="U186">
        <v>0</v>
      </c>
      <c r="V186">
        <v>9</v>
      </c>
      <c r="W186">
        <v>0</v>
      </c>
      <c r="X186">
        <v>0</v>
      </c>
    </row>
    <row r="187" spans="1:24" x14ac:dyDescent="0.2">
      <c r="A187" t="str">
        <f t="shared" si="2"/>
        <v>3084</v>
      </c>
      <c r="B187">
        <v>308</v>
      </c>
      <c r="C187">
        <v>4</v>
      </c>
      <c r="D187" t="s">
        <v>259</v>
      </c>
      <c r="E187">
        <v>3526</v>
      </c>
      <c r="F187">
        <v>159</v>
      </c>
      <c r="G187">
        <v>0</v>
      </c>
      <c r="H187">
        <v>0</v>
      </c>
      <c r="I187">
        <v>0</v>
      </c>
      <c r="J187">
        <v>0</v>
      </c>
      <c r="K187">
        <v>3685</v>
      </c>
      <c r="L187">
        <v>288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</row>
    <row r="188" spans="1:24" x14ac:dyDescent="0.2">
      <c r="A188" t="str">
        <f t="shared" si="2"/>
        <v>3091</v>
      </c>
      <c r="B188">
        <v>309</v>
      </c>
      <c r="C188">
        <v>1</v>
      </c>
      <c r="D188" t="s">
        <v>260</v>
      </c>
      <c r="E188">
        <v>7134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7134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</row>
    <row r="189" spans="1:24" x14ac:dyDescent="0.2">
      <c r="A189" t="str">
        <f t="shared" si="2"/>
        <v>3092</v>
      </c>
      <c r="B189">
        <v>309</v>
      </c>
      <c r="C189">
        <v>2</v>
      </c>
      <c r="D189" t="s">
        <v>261</v>
      </c>
      <c r="E189">
        <v>2888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2888</v>
      </c>
      <c r="L189">
        <v>559</v>
      </c>
      <c r="M189">
        <v>0</v>
      </c>
      <c r="N189">
        <v>0</v>
      </c>
      <c r="O189">
        <v>120</v>
      </c>
      <c r="P189">
        <v>67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</row>
    <row r="190" spans="1:24" x14ac:dyDescent="0.2">
      <c r="A190" t="str">
        <f t="shared" si="2"/>
        <v>3093</v>
      </c>
      <c r="B190">
        <v>309</v>
      </c>
      <c r="C190">
        <v>3</v>
      </c>
      <c r="D190" t="s">
        <v>262</v>
      </c>
      <c r="E190">
        <v>4829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4829</v>
      </c>
      <c r="L190">
        <v>480</v>
      </c>
      <c r="M190">
        <v>0</v>
      </c>
      <c r="N190">
        <v>0</v>
      </c>
      <c r="O190">
        <v>143</v>
      </c>
      <c r="P190">
        <v>83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</row>
    <row r="191" spans="1:24" x14ac:dyDescent="0.2">
      <c r="A191" t="str">
        <f t="shared" si="2"/>
        <v>3094</v>
      </c>
      <c r="B191">
        <v>309</v>
      </c>
      <c r="C191">
        <v>4</v>
      </c>
      <c r="D191" t="s">
        <v>263</v>
      </c>
      <c r="E191">
        <v>4769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4769</v>
      </c>
      <c r="L191">
        <v>1441</v>
      </c>
      <c r="M191">
        <v>0</v>
      </c>
      <c r="N191">
        <v>0</v>
      </c>
      <c r="O191">
        <v>176</v>
      </c>
      <c r="P191">
        <v>45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</row>
    <row r="192" spans="1:24" x14ac:dyDescent="0.2">
      <c r="A192" t="str">
        <f t="shared" si="2"/>
        <v>3095</v>
      </c>
      <c r="B192">
        <v>309</v>
      </c>
      <c r="C192">
        <v>5</v>
      </c>
      <c r="D192" t="s">
        <v>264</v>
      </c>
      <c r="E192">
        <v>1499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1499</v>
      </c>
      <c r="L192">
        <v>228</v>
      </c>
      <c r="M192">
        <v>291</v>
      </c>
      <c r="N192">
        <v>0</v>
      </c>
      <c r="O192">
        <v>77</v>
      </c>
      <c r="P192">
        <v>94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</row>
    <row r="193" spans="1:24" x14ac:dyDescent="0.2">
      <c r="A193" t="str">
        <f t="shared" si="2"/>
        <v>3096</v>
      </c>
      <c r="B193">
        <v>309</v>
      </c>
      <c r="C193">
        <v>6</v>
      </c>
      <c r="D193" t="s">
        <v>265</v>
      </c>
      <c r="E193">
        <v>2476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2476</v>
      </c>
      <c r="L193">
        <v>528</v>
      </c>
      <c r="M193">
        <v>0</v>
      </c>
      <c r="N193">
        <v>0</v>
      </c>
      <c r="O193">
        <v>73</v>
      </c>
      <c r="P193">
        <v>97</v>
      </c>
      <c r="Q193">
        <v>25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</row>
    <row r="194" spans="1:24" x14ac:dyDescent="0.2">
      <c r="A194" t="str">
        <f t="shared" ref="A194:A257" si="3">B194&amp;C194</f>
        <v>3097</v>
      </c>
      <c r="B194">
        <v>309</v>
      </c>
      <c r="C194">
        <v>7</v>
      </c>
      <c r="D194" t="s">
        <v>266</v>
      </c>
      <c r="E194">
        <v>5421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5421</v>
      </c>
      <c r="L194">
        <v>990</v>
      </c>
      <c r="M194">
        <v>0</v>
      </c>
      <c r="N194">
        <v>0</v>
      </c>
      <c r="O194">
        <v>168</v>
      </c>
      <c r="P194">
        <v>68</v>
      </c>
      <c r="Q194">
        <v>6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</row>
    <row r="195" spans="1:24" x14ac:dyDescent="0.2">
      <c r="A195" t="str">
        <f t="shared" si="3"/>
        <v>3098</v>
      </c>
      <c r="B195">
        <v>309</v>
      </c>
      <c r="C195">
        <v>8</v>
      </c>
      <c r="D195" t="s">
        <v>267</v>
      </c>
      <c r="E195">
        <v>6833</v>
      </c>
      <c r="F195">
        <v>9330</v>
      </c>
      <c r="G195">
        <v>0</v>
      </c>
      <c r="H195">
        <v>0</v>
      </c>
      <c r="I195">
        <v>0</v>
      </c>
      <c r="J195">
        <v>0</v>
      </c>
      <c r="K195">
        <v>16164</v>
      </c>
      <c r="L195">
        <v>2288</v>
      </c>
      <c r="M195">
        <v>0</v>
      </c>
      <c r="N195">
        <v>0</v>
      </c>
      <c r="O195">
        <v>270</v>
      </c>
      <c r="P195">
        <v>68</v>
      </c>
      <c r="Q195">
        <v>92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</row>
    <row r="196" spans="1:24" x14ac:dyDescent="0.2">
      <c r="A196" t="str">
        <f t="shared" si="3"/>
        <v>30911</v>
      </c>
      <c r="B196">
        <v>309</v>
      </c>
      <c r="C196">
        <v>11</v>
      </c>
      <c r="D196" t="s">
        <v>268</v>
      </c>
      <c r="E196">
        <v>3469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3469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</row>
    <row r="197" spans="1:24" x14ac:dyDescent="0.2">
      <c r="A197" t="str">
        <f t="shared" si="3"/>
        <v>30912</v>
      </c>
      <c r="B197">
        <v>309</v>
      </c>
      <c r="C197">
        <v>12</v>
      </c>
      <c r="D197" t="s">
        <v>269</v>
      </c>
      <c r="E197">
        <v>4335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4335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</row>
    <row r="198" spans="1:24" x14ac:dyDescent="0.2">
      <c r="A198" t="str">
        <f t="shared" si="3"/>
        <v>30913</v>
      </c>
      <c r="B198">
        <v>309</v>
      </c>
      <c r="C198">
        <v>13</v>
      </c>
      <c r="D198" t="s">
        <v>270</v>
      </c>
      <c r="E198">
        <v>1427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1427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</row>
    <row r="199" spans="1:24" x14ac:dyDescent="0.2">
      <c r="A199" t="str">
        <f t="shared" si="3"/>
        <v>30914</v>
      </c>
      <c r="B199">
        <v>309</v>
      </c>
      <c r="C199">
        <v>14</v>
      </c>
      <c r="D199" t="s">
        <v>271</v>
      </c>
      <c r="E199">
        <v>2527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2527</v>
      </c>
      <c r="L199">
        <v>0</v>
      </c>
      <c r="M199">
        <v>0</v>
      </c>
      <c r="N199">
        <v>0</v>
      </c>
      <c r="O199">
        <v>46</v>
      </c>
      <c r="P199">
        <v>59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</row>
    <row r="200" spans="1:24" x14ac:dyDescent="0.2">
      <c r="A200" t="str">
        <f t="shared" si="3"/>
        <v>3101</v>
      </c>
      <c r="B200">
        <v>310</v>
      </c>
      <c r="C200">
        <v>1</v>
      </c>
      <c r="D200" t="s">
        <v>272</v>
      </c>
      <c r="E200">
        <v>6333</v>
      </c>
      <c r="F200">
        <v>1810</v>
      </c>
      <c r="G200">
        <v>0</v>
      </c>
      <c r="H200">
        <v>0</v>
      </c>
      <c r="I200">
        <v>0</v>
      </c>
      <c r="J200">
        <v>0</v>
      </c>
      <c r="K200">
        <v>12742</v>
      </c>
      <c r="L200">
        <v>595</v>
      </c>
      <c r="M200">
        <v>78</v>
      </c>
      <c r="N200">
        <v>0</v>
      </c>
      <c r="O200">
        <v>129</v>
      </c>
      <c r="P200">
        <v>68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</row>
    <row r="201" spans="1:24" x14ac:dyDescent="0.2">
      <c r="A201" t="str">
        <f t="shared" si="3"/>
        <v>3102</v>
      </c>
      <c r="B201">
        <v>310</v>
      </c>
      <c r="C201">
        <v>2</v>
      </c>
      <c r="D201" t="s">
        <v>273</v>
      </c>
      <c r="E201">
        <v>2144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2144</v>
      </c>
      <c r="L201">
        <v>18</v>
      </c>
      <c r="M201">
        <v>0</v>
      </c>
      <c r="N201">
        <v>0</v>
      </c>
      <c r="O201">
        <v>32</v>
      </c>
      <c r="P201">
        <v>23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</row>
    <row r="202" spans="1:24" x14ac:dyDescent="0.2">
      <c r="A202" t="str">
        <f t="shared" si="3"/>
        <v>3103</v>
      </c>
      <c r="B202">
        <v>310</v>
      </c>
      <c r="C202">
        <v>3</v>
      </c>
      <c r="D202" t="s">
        <v>274</v>
      </c>
      <c r="E202">
        <v>5251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5251</v>
      </c>
      <c r="L202">
        <v>363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</row>
    <row r="203" spans="1:24" x14ac:dyDescent="0.2">
      <c r="A203" t="str">
        <f t="shared" si="3"/>
        <v>3104</v>
      </c>
      <c r="B203">
        <v>310</v>
      </c>
      <c r="C203">
        <v>4</v>
      </c>
      <c r="D203" t="s">
        <v>275</v>
      </c>
      <c r="E203">
        <v>594</v>
      </c>
      <c r="F203">
        <v>10</v>
      </c>
      <c r="G203">
        <v>0</v>
      </c>
      <c r="H203">
        <v>0</v>
      </c>
      <c r="I203">
        <v>0</v>
      </c>
      <c r="J203">
        <v>0</v>
      </c>
      <c r="K203">
        <v>604</v>
      </c>
      <c r="L203">
        <v>65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</row>
    <row r="204" spans="1:24" x14ac:dyDescent="0.2">
      <c r="A204" t="str">
        <f t="shared" si="3"/>
        <v>3105</v>
      </c>
      <c r="B204">
        <v>310</v>
      </c>
      <c r="C204">
        <v>5</v>
      </c>
      <c r="D204" t="s">
        <v>276</v>
      </c>
      <c r="E204">
        <v>8774</v>
      </c>
      <c r="F204">
        <v>20</v>
      </c>
      <c r="G204">
        <v>0</v>
      </c>
      <c r="H204">
        <v>0</v>
      </c>
      <c r="I204">
        <v>0</v>
      </c>
      <c r="J204">
        <v>0</v>
      </c>
      <c r="K204">
        <v>8794</v>
      </c>
      <c r="L204">
        <v>3359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210</v>
      </c>
    </row>
    <row r="205" spans="1:24" x14ac:dyDescent="0.2">
      <c r="A205" t="str">
        <f t="shared" si="3"/>
        <v>3106</v>
      </c>
      <c r="B205">
        <v>310</v>
      </c>
      <c r="C205">
        <v>6</v>
      </c>
      <c r="D205" t="s">
        <v>277</v>
      </c>
      <c r="E205">
        <v>890</v>
      </c>
      <c r="F205">
        <v>100</v>
      </c>
      <c r="G205">
        <v>0</v>
      </c>
      <c r="H205">
        <v>0</v>
      </c>
      <c r="I205">
        <v>0</v>
      </c>
      <c r="J205">
        <v>0</v>
      </c>
      <c r="K205">
        <v>8700</v>
      </c>
      <c r="L205">
        <v>117</v>
      </c>
      <c r="M205">
        <v>0</v>
      </c>
      <c r="N205">
        <v>0</v>
      </c>
      <c r="O205">
        <v>0</v>
      </c>
      <c r="P205">
        <v>150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</row>
    <row r="206" spans="1:24" x14ac:dyDescent="0.2">
      <c r="A206" t="str">
        <f t="shared" si="3"/>
        <v>3108</v>
      </c>
      <c r="B206">
        <v>310</v>
      </c>
      <c r="C206">
        <v>8</v>
      </c>
      <c r="D206" t="s">
        <v>278</v>
      </c>
      <c r="E206">
        <v>7100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7100</v>
      </c>
      <c r="L206">
        <v>126</v>
      </c>
      <c r="M206">
        <v>0</v>
      </c>
      <c r="N206">
        <v>12</v>
      </c>
      <c r="O206">
        <v>0</v>
      </c>
      <c r="P206">
        <v>0</v>
      </c>
      <c r="Q206">
        <v>140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</row>
    <row r="207" spans="1:24" x14ac:dyDescent="0.2">
      <c r="A207" t="str">
        <f t="shared" si="3"/>
        <v>3111</v>
      </c>
      <c r="B207">
        <v>311</v>
      </c>
      <c r="C207">
        <v>1</v>
      </c>
      <c r="D207" t="s">
        <v>279</v>
      </c>
      <c r="E207">
        <v>3175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3175</v>
      </c>
      <c r="L207">
        <v>223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</row>
    <row r="208" spans="1:24" x14ac:dyDescent="0.2">
      <c r="A208" t="str">
        <f t="shared" si="3"/>
        <v>3112</v>
      </c>
      <c r="B208">
        <v>311</v>
      </c>
      <c r="C208">
        <v>2</v>
      </c>
      <c r="D208" t="s">
        <v>280</v>
      </c>
      <c r="E208">
        <v>3014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3014</v>
      </c>
      <c r="L208">
        <v>6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</row>
    <row r="209" spans="1:24" x14ac:dyDescent="0.2">
      <c r="A209" t="str">
        <f t="shared" si="3"/>
        <v>3113</v>
      </c>
      <c r="B209">
        <v>311</v>
      </c>
      <c r="C209">
        <v>3</v>
      </c>
      <c r="D209" t="s">
        <v>281</v>
      </c>
      <c r="E209">
        <v>7581</v>
      </c>
      <c r="F209">
        <v>0</v>
      </c>
      <c r="G209">
        <v>0</v>
      </c>
      <c r="H209">
        <v>0</v>
      </c>
      <c r="I209">
        <v>10</v>
      </c>
      <c r="J209">
        <v>0</v>
      </c>
      <c r="K209">
        <v>7590</v>
      </c>
      <c r="L209">
        <v>213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</row>
    <row r="210" spans="1:24" x14ac:dyDescent="0.2">
      <c r="A210" t="str">
        <f t="shared" si="3"/>
        <v>3114</v>
      </c>
      <c r="B210">
        <v>311</v>
      </c>
      <c r="C210">
        <v>4</v>
      </c>
      <c r="D210" t="s">
        <v>282</v>
      </c>
      <c r="E210">
        <v>2899</v>
      </c>
      <c r="F210">
        <v>685</v>
      </c>
      <c r="G210">
        <v>0</v>
      </c>
      <c r="H210">
        <v>0</v>
      </c>
      <c r="I210">
        <v>0</v>
      </c>
      <c r="J210">
        <v>0</v>
      </c>
      <c r="K210">
        <v>3585</v>
      </c>
      <c r="L210">
        <v>309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</row>
    <row r="211" spans="1:24" x14ac:dyDescent="0.2">
      <c r="A211" t="str">
        <f t="shared" si="3"/>
        <v>3115</v>
      </c>
      <c r="B211">
        <v>311</v>
      </c>
      <c r="C211">
        <v>5</v>
      </c>
      <c r="D211" t="s">
        <v>283</v>
      </c>
      <c r="E211">
        <v>3529</v>
      </c>
      <c r="F211">
        <v>1932</v>
      </c>
      <c r="G211">
        <v>0</v>
      </c>
      <c r="H211">
        <v>0</v>
      </c>
      <c r="I211">
        <v>0</v>
      </c>
      <c r="J211">
        <v>0</v>
      </c>
      <c r="K211">
        <v>5461</v>
      </c>
      <c r="L211">
        <v>62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</row>
    <row r="212" spans="1:24" x14ac:dyDescent="0.2">
      <c r="A212" t="str">
        <f t="shared" si="3"/>
        <v>3116</v>
      </c>
      <c r="B212">
        <v>311</v>
      </c>
      <c r="C212">
        <v>6</v>
      </c>
      <c r="D212" t="s">
        <v>284</v>
      </c>
      <c r="E212">
        <v>1908</v>
      </c>
      <c r="F212">
        <v>287</v>
      </c>
      <c r="G212">
        <v>0</v>
      </c>
      <c r="H212">
        <v>0</v>
      </c>
      <c r="I212">
        <v>0</v>
      </c>
      <c r="J212">
        <v>0</v>
      </c>
      <c r="K212">
        <v>4691</v>
      </c>
      <c r="L212">
        <v>34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</row>
    <row r="213" spans="1:24" x14ac:dyDescent="0.2">
      <c r="A213" t="str">
        <f t="shared" si="3"/>
        <v>3117</v>
      </c>
      <c r="B213">
        <v>311</v>
      </c>
      <c r="C213">
        <v>7</v>
      </c>
      <c r="D213" t="s">
        <v>285</v>
      </c>
      <c r="E213">
        <v>3810</v>
      </c>
      <c r="F213">
        <v>632</v>
      </c>
      <c r="G213">
        <v>0</v>
      </c>
      <c r="H213">
        <v>0</v>
      </c>
      <c r="I213">
        <v>0</v>
      </c>
      <c r="J213">
        <v>0</v>
      </c>
      <c r="K213">
        <v>9563</v>
      </c>
      <c r="L213">
        <v>776</v>
      </c>
      <c r="M213">
        <v>0</v>
      </c>
      <c r="N213">
        <v>99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</row>
    <row r="214" spans="1:24" x14ac:dyDescent="0.2">
      <c r="A214" t="str">
        <f t="shared" si="3"/>
        <v>3118</v>
      </c>
      <c r="B214">
        <v>311</v>
      </c>
      <c r="C214">
        <v>8</v>
      </c>
      <c r="D214" t="s">
        <v>286</v>
      </c>
      <c r="E214">
        <v>4800</v>
      </c>
      <c r="F214">
        <v>488</v>
      </c>
      <c r="G214">
        <v>0</v>
      </c>
      <c r="H214">
        <v>0</v>
      </c>
      <c r="I214">
        <v>0</v>
      </c>
      <c r="J214">
        <v>0</v>
      </c>
      <c r="K214">
        <v>5288</v>
      </c>
      <c r="L214">
        <v>6</v>
      </c>
      <c r="M214">
        <v>0</v>
      </c>
      <c r="N214">
        <v>0</v>
      </c>
      <c r="O214">
        <v>1</v>
      </c>
      <c r="P214">
        <v>62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</row>
    <row r="215" spans="1:24" x14ac:dyDescent="0.2">
      <c r="A215" t="str">
        <f t="shared" si="3"/>
        <v>3119</v>
      </c>
      <c r="B215">
        <v>311</v>
      </c>
      <c r="C215">
        <v>9</v>
      </c>
      <c r="D215" t="s">
        <v>287</v>
      </c>
      <c r="E215">
        <v>1999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1999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</row>
    <row r="216" spans="1:24" x14ac:dyDescent="0.2">
      <c r="A216" t="str">
        <f t="shared" si="3"/>
        <v>31110</v>
      </c>
      <c r="B216">
        <v>311</v>
      </c>
      <c r="C216">
        <v>10</v>
      </c>
      <c r="D216" t="s">
        <v>288</v>
      </c>
      <c r="E216">
        <v>2905</v>
      </c>
      <c r="F216">
        <v>0</v>
      </c>
      <c r="G216">
        <v>0</v>
      </c>
      <c r="H216">
        <v>0</v>
      </c>
      <c r="I216">
        <v>54</v>
      </c>
      <c r="J216">
        <v>0</v>
      </c>
      <c r="K216">
        <v>2959</v>
      </c>
      <c r="L216">
        <v>34</v>
      </c>
      <c r="M216">
        <v>0</v>
      </c>
      <c r="N216">
        <v>74</v>
      </c>
      <c r="O216">
        <v>13</v>
      </c>
      <c r="P216">
        <v>5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</row>
    <row r="217" spans="1:24" x14ac:dyDescent="0.2">
      <c r="A217" t="str">
        <f t="shared" si="3"/>
        <v>31111</v>
      </c>
      <c r="B217">
        <v>311</v>
      </c>
      <c r="C217">
        <v>11</v>
      </c>
      <c r="D217" t="s">
        <v>289</v>
      </c>
      <c r="E217">
        <v>699</v>
      </c>
      <c r="F217">
        <v>99</v>
      </c>
      <c r="G217">
        <v>0</v>
      </c>
      <c r="H217">
        <v>0</v>
      </c>
      <c r="I217">
        <v>0</v>
      </c>
      <c r="J217">
        <v>0</v>
      </c>
      <c r="K217">
        <v>16924</v>
      </c>
      <c r="L217">
        <v>66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740</v>
      </c>
      <c r="W217">
        <v>73</v>
      </c>
      <c r="X217">
        <v>0</v>
      </c>
    </row>
    <row r="218" spans="1:24" x14ac:dyDescent="0.2">
      <c r="A218" t="str">
        <f t="shared" si="3"/>
        <v>31112</v>
      </c>
      <c r="B218">
        <v>311</v>
      </c>
      <c r="C218">
        <v>12</v>
      </c>
      <c r="D218" t="s">
        <v>290</v>
      </c>
      <c r="E218">
        <v>4088</v>
      </c>
      <c r="F218">
        <v>2892</v>
      </c>
      <c r="G218">
        <v>0</v>
      </c>
      <c r="H218">
        <v>0</v>
      </c>
      <c r="I218">
        <v>0</v>
      </c>
      <c r="J218">
        <v>599</v>
      </c>
      <c r="K218">
        <v>8803</v>
      </c>
      <c r="L218">
        <v>260</v>
      </c>
      <c r="M218">
        <v>0</v>
      </c>
      <c r="N218">
        <v>0</v>
      </c>
      <c r="O218">
        <v>51</v>
      </c>
      <c r="P218">
        <v>81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</row>
    <row r="219" spans="1:24" x14ac:dyDescent="0.2">
      <c r="A219" t="str">
        <f t="shared" si="3"/>
        <v>3121</v>
      </c>
      <c r="B219">
        <v>312</v>
      </c>
      <c r="C219">
        <v>1</v>
      </c>
      <c r="D219" t="s">
        <v>291</v>
      </c>
      <c r="E219">
        <v>4905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5948</v>
      </c>
      <c r="L219">
        <v>519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11550</v>
      </c>
      <c r="W219">
        <v>8</v>
      </c>
      <c r="X219">
        <v>0</v>
      </c>
    </row>
    <row r="220" spans="1:24" x14ac:dyDescent="0.2">
      <c r="A220" t="str">
        <f t="shared" si="3"/>
        <v>3131</v>
      </c>
      <c r="B220">
        <v>313</v>
      </c>
      <c r="C220">
        <v>1</v>
      </c>
      <c r="D220" t="s">
        <v>292</v>
      </c>
      <c r="E220">
        <v>2355</v>
      </c>
      <c r="F220">
        <v>0</v>
      </c>
      <c r="G220">
        <v>0</v>
      </c>
      <c r="H220">
        <v>0</v>
      </c>
      <c r="I220">
        <v>2039</v>
      </c>
      <c r="J220">
        <v>0</v>
      </c>
      <c r="K220">
        <v>4394</v>
      </c>
      <c r="L220">
        <v>190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</row>
    <row r="221" spans="1:24" x14ac:dyDescent="0.2">
      <c r="A221" t="str">
        <f t="shared" si="3"/>
        <v>3132</v>
      </c>
      <c r="B221">
        <v>313</v>
      </c>
      <c r="C221">
        <v>2</v>
      </c>
      <c r="D221" t="s">
        <v>293</v>
      </c>
      <c r="E221">
        <v>1390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1390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</row>
    <row r="222" spans="1:24" x14ac:dyDescent="0.2">
      <c r="A222" t="str">
        <f t="shared" si="3"/>
        <v>3133</v>
      </c>
      <c r="B222">
        <v>313</v>
      </c>
      <c r="C222">
        <v>3</v>
      </c>
      <c r="D222" t="s">
        <v>294</v>
      </c>
      <c r="E222">
        <v>1746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1746</v>
      </c>
      <c r="L222">
        <v>136</v>
      </c>
      <c r="M222">
        <v>0</v>
      </c>
      <c r="N222">
        <v>19</v>
      </c>
      <c r="O222">
        <v>3</v>
      </c>
      <c r="P222">
        <v>62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</row>
    <row r="223" spans="1:24" x14ac:dyDescent="0.2">
      <c r="A223" t="str">
        <f t="shared" si="3"/>
        <v>3134</v>
      </c>
      <c r="B223">
        <v>313</v>
      </c>
      <c r="C223">
        <v>4</v>
      </c>
      <c r="D223" t="s">
        <v>295</v>
      </c>
      <c r="E223">
        <v>1325</v>
      </c>
      <c r="F223">
        <v>0</v>
      </c>
      <c r="G223">
        <v>0</v>
      </c>
      <c r="H223">
        <v>0</v>
      </c>
      <c r="I223">
        <v>10</v>
      </c>
      <c r="J223">
        <v>0</v>
      </c>
      <c r="K223">
        <v>1335</v>
      </c>
      <c r="L223">
        <v>97</v>
      </c>
      <c r="M223">
        <v>0</v>
      </c>
      <c r="N223">
        <v>0</v>
      </c>
      <c r="O223">
        <v>5</v>
      </c>
      <c r="P223">
        <v>43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</row>
    <row r="224" spans="1:24" x14ac:dyDescent="0.2">
      <c r="A224" t="str">
        <f t="shared" si="3"/>
        <v>3135</v>
      </c>
      <c r="B224">
        <v>313</v>
      </c>
      <c r="C224">
        <v>5</v>
      </c>
      <c r="D224" t="s">
        <v>296</v>
      </c>
      <c r="E224">
        <v>1517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1517</v>
      </c>
      <c r="L224">
        <v>129</v>
      </c>
      <c r="M224">
        <v>0</v>
      </c>
      <c r="N224">
        <v>7</v>
      </c>
      <c r="O224">
        <v>7</v>
      </c>
      <c r="P224">
        <v>68</v>
      </c>
      <c r="Q224">
        <v>24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</row>
    <row r="225" spans="1:24" x14ac:dyDescent="0.2">
      <c r="A225" t="str">
        <f t="shared" si="3"/>
        <v>3136</v>
      </c>
      <c r="B225">
        <v>313</v>
      </c>
      <c r="C225">
        <v>6</v>
      </c>
      <c r="D225" t="s">
        <v>297</v>
      </c>
      <c r="E225">
        <v>1661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1661</v>
      </c>
      <c r="L225">
        <v>187</v>
      </c>
      <c r="M225">
        <v>0</v>
      </c>
      <c r="N225">
        <v>0</v>
      </c>
      <c r="O225">
        <v>11</v>
      </c>
      <c r="P225">
        <v>17</v>
      </c>
      <c r="Q225">
        <v>34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</row>
    <row r="226" spans="1:24" x14ac:dyDescent="0.2">
      <c r="A226" t="str">
        <f t="shared" si="3"/>
        <v>3137</v>
      </c>
      <c r="B226">
        <v>313</v>
      </c>
      <c r="C226">
        <v>7</v>
      </c>
      <c r="D226" t="s">
        <v>298</v>
      </c>
      <c r="E226">
        <v>3388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3388</v>
      </c>
      <c r="L226">
        <v>346</v>
      </c>
      <c r="M226">
        <v>0</v>
      </c>
      <c r="N226">
        <v>0</v>
      </c>
      <c r="O226">
        <v>16</v>
      </c>
      <c r="P226">
        <v>82</v>
      </c>
      <c r="Q226">
        <v>324</v>
      </c>
      <c r="R226">
        <v>0</v>
      </c>
      <c r="S226">
        <v>0</v>
      </c>
      <c r="T226">
        <v>0</v>
      </c>
      <c r="U226">
        <v>0</v>
      </c>
      <c r="V226">
        <v>13</v>
      </c>
      <c r="W226">
        <v>0</v>
      </c>
      <c r="X226">
        <v>0</v>
      </c>
    </row>
    <row r="227" spans="1:24" x14ac:dyDescent="0.2">
      <c r="A227" t="str">
        <f t="shared" si="3"/>
        <v>3138</v>
      </c>
      <c r="B227">
        <v>313</v>
      </c>
      <c r="C227">
        <v>8</v>
      </c>
      <c r="D227" t="s">
        <v>299</v>
      </c>
      <c r="E227">
        <v>2353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2353</v>
      </c>
      <c r="L227">
        <v>301</v>
      </c>
      <c r="M227">
        <v>0</v>
      </c>
      <c r="N227">
        <v>0</v>
      </c>
      <c r="O227">
        <v>4</v>
      </c>
      <c r="P227">
        <v>8</v>
      </c>
      <c r="Q227">
        <v>33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</row>
    <row r="228" spans="1:24" x14ac:dyDescent="0.2">
      <c r="A228" t="str">
        <f t="shared" si="3"/>
        <v>3139</v>
      </c>
      <c r="B228">
        <v>313</v>
      </c>
      <c r="C228">
        <v>9</v>
      </c>
      <c r="D228" t="s">
        <v>300</v>
      </c>
      <c r="E228">
        <v>2459</v>
      </c>
      <c r="F228">
        <v>0</v>
      </c>
      <c r="G228">
        <v>0</v>
      </c>
      <c r="H228">
        <v>0</v>
      </c>
      <c r="I228">
        <v>846</v>
      </c>
      <c r="J228">
        <v>0</v>
      </c>
      <c r="K228">
        <v>3304</v>
      </c>
      <c r="L228">
        <v>28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</row>
    <row r="229" spans="1:24" x14ac:dyDescent="0.2">
      <c r="A229" t="str">
        <f t="shared" si="3"/>
        <v>31310</v>
      </c>
      <c r="B229">
        <v>313</v>
      </c>
      <c r="C229">
        <v>10</v>
      </c>
      <c r="D229" t="s">
        <v>301</v>
      </c>
      <c r="E229">
        <v>393</v>
      </c>
      <c r="F229">
        <v>76</v>
      </c>
      <c r="G229">
        <v>0</v>
      </c>
      <c r="H229">
        <v>0</v>
      </c>
      <c r="I229">
        <v>0</v>
      </c>
      <c r="J229">
        <v>0</v>
      </c>
      <c r="K229">
        <v>469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</row>
    <row r="230" spans="1:24" x14ac:dyDescent="0.2">
      <c r="A230" t="str">
        <f t="shared" si="3"/>
        <v>3141</v>
      </c>
      <c r="B230">
        <v>314</v>
      </c>
      <c r="C230">
        <v>1</v>
      </c>
      <c r="D230" t="s">
        <v>302</v>
      </c>
      <c r="E230">
        <v>3988</v>
      </c>
      <c r="F230">
        <v>87</v>
      </c>
      <c r="G230">
        <v>0</v>
      </c>
      <c r="H230">
        <v>0</v>
      </c>
      <c r="I230">
        <v>156</v>
      </c>
      <c r="J230">
        <v>0</v>
      </c>
      <c r="K230">
        <v>4231</v>
      </c>
      <c r="L230">
        <v>24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</row>
    <row r="231" spans="1:24" x14ac:dyDescent="0.2">
      <c r="A231" t="str">
        <f t="shared" si="3"/>
        <v>3142</v>
      </c>
      <c r="B231">
        <v>314</v>
      </c>
      <c r="C231">
        <v>2</v>
      </c>
      <c r="D231" t="s">
        <v>303</v>
      </c>
      <c r="E231">
        <v>3805</v>
      </c>
      <c r="F231">
        <v>626</v>
      </c>
      <c r="G231">
        <v>0</v>
      </c>
      <c r="H231">
        <v>0</v>
      </c>
      <c r="I231">
        <v>0</v>
      </c>
      <c r="J231">
        <v>0</v>
      </c>
      <c r="K231">
        <v>4430</v>
      </c>
      <c r="L231">
        <v>12</v>
      </c>
      <c r="M231">
        <v>0</v>
      </c>
      <c r="N231">
        <v>0</v>
      </c>
      <c r="O231">
        <v>5</v>
      </c>
      <c r="P231">
        <v>11</v>
      </c>
      <c r="Q231">
        <v>83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0</v>
      </c>
    </row>
    <row r="232" spans="1:24" x14ac:dyDescent="0.2">
      <c r="A232" t="str">
        <f t="shared" si="3"/>
        <v>3151</v>
      </c>
      <c r="B232">
        <v>315</v>
      </c>
      <c r="C232">
        <v>1</v>
      </c>
      <c r="D232" t="s">
        <v>304</v>
      </c>
      <c r="E232">
        <v>3014</v>
      </c>
      <c r="F232">
        <v>693</v>
      </c>
      <c r="G232">
        <v>0</v>
      </c>
      <c r="H232">
        <v>0</v>
      </c>
      <c r="I232">
        <v>0</v>
      </c>
      <c r="J232">
        <v>0</v>
      </c>
      <c r="K232">
        <v>3707</v>
      </c>
      <c r="L232">
        <v>85</v>
      </c>
      <c r="M232">
        <v>1228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</row>
    <row r="233" spans="1:24" x14ac:dyDescent="0.2">
      <c r="A233" t="str">
        <f t="shared" si="3"/>
        <v>4011</v>
      </c>
      <c r="B233">
        <v>401</v>
      </c>
      <c r="C233">
        <v>1</v>
      </c>
      <c r="D233" t="s">
        <v>305</v>
      </c>
      <c r="E233">
        <v>14601</v>
      </c>
      <c r="F233">
        <v>4461</v>
      </c>
      <c r="G233">
        <v>0</v>
      </c>
      <c r="H233">
        <v>0</v>
      </c>
      <c r="I233">
        <v>0</v>
      </c>
      <c r="J233">
        <v>0</v>
      </c>
      <c r="K233">
        <v>19061</v>
      </c>
      <c r="L233">
        <v>852</v>
      </c>
      <c r="M233">
        <v>50</v>
      </c>
      <c r="N233">
        <v>419</v>
      </c>
      <c r="O233">
        <v>163</v>
      </c>
      <c r="P233">
        <v>71</v>
      </c>
      <c r="Q233">
        <v>0</v>
      </c>
      <c r="R233">
        <v>5</v>
      </c>
      <c r="S233">
        <v>585</v>
      </c>
      <c r="T233">
        <v>53</v>
      </c>
      <c r="U233">
        <v>0</v>
      </c>
      <c r="V233">
        <v>17</v>
      </c>
      <c r="W233">
        <v>0</v>
      </c>
      <c r="X233">
        <v>0</v>
      </c>
    </row>
    <row r="234" spans="1:24" x14ac:dyDescent="0.2">
      <c r="A234" t="str">
        <f t="shared" si="3"/>
        <v>4012</v>
      </c>
      <c r="B234">
        <v>401</v>
      </c>
      <c r="C234">
        <v>2</v>
      </c>
      <c r="D234" t="s">
        <v>306</v>
      </c>
      <c r="E234">
        <v>9564</v>
      </c>
      <c r="F234">
        <v>1437</v>
      </c>
      <c r="G234">
        <v>0</v>
      </c>
      <c r="H234">
        <v>0</v>
      </c>
      <c r="I234">
        <v>26</v>
      </c>
      <c r="J234">
        <v>5</v>
      </c>
      <c r="K234">
        <v>11032</v>
      </c>
      <c r="L234">
        <v>386</v>
      </c>
      <c r="M234">
        <v>0</v>
      </c>
      <c r="N234">
        <v>986</v>
      </c>
      <c r="O234">
        <v>74</v>
      </c>
      <c r="P234">
        <v>71</v>
      </c>
      <c r="Q234">
        <v>174</v>
      </c>
      <c r="R234">
        <v>46</v>
      </c>
      <c r="S234">
        <v>580</v>
      </c>
      <c r="T234">
        <v>0</v>
      </c>
      <c r="U234">
        <v>0</v>
      </c>
      <c r="V234">
        <v>21</v>
      </c>
      <c r="W234">
        <v>0</v>
      </c>
      <c r="X234">
        <v>0</v>
      </c>
    </row>
    <row r="235" spans="1:24" x14ac:dyDescent="0.2">
      <c r="A235" t="str">
        <f t="shared" si="3"/>
        <v>4013</v>
      </c>
      <c r="B235">
        <v>401</v>
      </c>
      <c r="C235">
        <v>3</v>
      </c>
      <c r="D235" t="s">
        <v>307</v>
      </c>
      <c r="E235">
        <v>6720</v>
      </c>
      <c r="F235">
        <v>5002</v>
      </c>
      <c r="G235">
        <v>0</v>
      </c>
      <c r="H235">
        <v>0</v>
      </c>
      <c r="I235">
        <v>101</v>
      </c>
      <c r="J235">
        <v>0</v>
      </c>
      <c r="K235">
        <v>11823</v>
      </c>
      <c r="L235">
        <v>469</v>
      </c>
      <c r="M235">
        <v>0</v>
      </c>
      <c r="N235">
        <v>395</v>
      </c>
      <c r="O235">
        <v>44</v>
      </c>
      <c r="P235">
        <v>71</v>
      </c>
      <c r="Q235">
        <v>0</v>
      </c>
      <c r="R235">
        <v>1</v>
      </c>
      <c r="S235">
        <v>375</v>
      </c>
      <c r="T235">
        <v>0</v>
      </c>
      <c r="U235">
        <v>0</v>
      </c>
      <c r="V235">
        <v>0</v>
      </c>
      <c r="W235">
        <v>0</v>
      </c>
      <c r="X235">
        <v>0</v>
      </c>
    </row>
    <row r="236" spans="1:24" x14ac:dyDescent="0.2">
      <c r="A236" t="str">
        <f t="shared" si="3"/>
        <v>4014</v>
      </c>
      <c r="B236">
        <v>401</v>
      </c>
      <c r="C236">
        <v>4</v>
      </c>
      <c r="D236" t="s">
        <v>308</v>
      </c>
      <c r="E236">
        <v>9001</v>
      </c>
      <c r="F236">
        <v>965</v>
      </c>
      <c r="G236">
        <v>0</v>
      </c>
      <c r="H236">
        <v>0</v>
      </c>
      <c r="I236">
        <v>0</v>
      </c>
      <c r="J236">
        <v>0</v>
      </c>
      <c r="K236">
        <v>9966</v>
      </c>
      <c r="L236">
        <v>649</v>
      </c>
      <c r="M236">
        <v>0</v>
      </c>
      <c r="N236">
        <v>509</v>
      </c>
      <c r="O236">
        <v>13</v>
      </c>
      <c r="P236">
        <v>15</v>
      </c>
      <c r="Q236">
        <v>245</v>
      </c>
      <c r="R236">
        <v>6</v>
      </c>
      <c r="S236">
        <v>551</v>
      </c>
      <c r="T236">
        <v>0</v>
      </c>
      <c r="U236">
        <v>0</v>
      </c>
      <c r="V236">
        <v>28</v>
      </c>
      <c r="W236">
        <v>0</v>
      </c>
      <c r="X236">
        <v>0</v>
      </c>
    </row>
    <row r="237" spans="1:24" x14ac:dyDescent="0.2">
      <c r="A237" t="str">
        <f t="shared" si="3"/>
        <v>4015</v>
      </c>
      <c r="B237">
        <v>401</v>
      </c>
      <c r="C237">
        <v>5</v>
      </c>
      <c r="D237" t="s">
        <v>309</v>
      </c>
      <c r="E237">
        <v>14691</v>
      </c>
      <c r="F237">
        <v>5778</v>
      </c>
      <c r="G237">
        <v>0</v>
      </c>
      <c r="H237">
        <v>0</v>
      </c>
      <c r="I237">
        <v>1544</v>
      </c>
      <c r="J237">
        <v>0</v>
      </c>
      <c r="K237">
        <v>22013</v>
      </c>
      <c r="L237">
        <v>26</v>
      </c>
      <c r="M237">
        <v>0</v>
      </c>
      <c r="N237">
        <v>257</v>
      </c>
      <c r="O237">
        <v>42</v>
      </c>
      <c r="P237">
        <v>88</v>
      </c>
      <c r="Q237">
        <v>644</v>
      </c>
      <c r="R237">
        <v>0</v>
      </c>
      <c r="S237">
        <v>2344</v>
      </c>
      <c r="T237">
        <v>84</v>
      </c>
      <c r="U237">
        <v>0</v>
      </c>
      <c r="V237">
        <v>29</v>
      </c>
      <c r="W237">
        <v>0</v>
      </c>
      <c r="X237">
        <v>0</v>
      </c>
    </row>
    <row r="238" spans="1:24" x14ac:dyDescent="0.2">
      <c r="A238" t="str">
        <f t="shared" si="3"/>
        <v>4016</v>
      </c>
      <c r="B238">
        <v>401</v>
      </c>
      <c r="C238">
        <v>6</v>
      </c>
      <c r="D238" t="s">
        <v>43</v>
      </c>
      <c r="E238">
        <v>6016</v>
      </c>
      <c r="F238">
        <v>5129</v>
      </c>
      <c r="G238">
        <v>0</v>
      </c>
      <c r="H238">
        <v>0</v>
      </c>
      <c r="I238">
        <v>0</v>
      </c>
      <c r="J238">
        <v>0</v>
      </c>
      <c r="K238">
        <v>11144</v>
      </c>
      <c r="L238">
        <v>399</v>
      </c>
      <c r="M238">
        <v>0</v>
      </c>
      <c r="N238">
        <v>0</v>
      </c>
      <c r="O238">
        <v>35</v>
      </c>
      <c r="P238">
        <v>95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</row>
    <row r="239" spans="1:24" x14ac:dyDescent="0.2">
      <c r="A239" t="str">
        <f t="shared" si="3"/>
        <v>4017</v>
      </c>
      <c r="B239">
        <v>401</v>
      </c>
      <c r="C239">
        <v>7</v>
      </c>
      <c r="D239" t="s">
        <v>310</v>
      </c>
      <c r="E239">
        <v>3773</v>
      </c>
      <c r="F239">
        <v>1209</v>
      </c>
      <c r="G239">
        <v>0</v>
      </c>
      <c r="H239">
        <v>0</v>
      </c>
      <c r="I239">
        <v>5732</v>
      </c>
      <c r="J239">
        <v>3627</v>
      </c>
      <c r="K239">
        <v>14340</v>
      </c>
      <c r="L239">
        <v>252</v>
      </c>
      <c r="M239">
        <v>0</v>
      </c>
      <c r="N239">
        <v>0</v>
      </c>
      <c r="O239">
        <v>24</v>
      </c>
      <c r="P239">
        <v>36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</row>
    <row r="240" spans="1:24" x14ac:dyDescent="0.2">
      <c r="A240" t="str">
        <f t="shared" si="3"/>
        <v>4018</v>
      </c>
      <c r="B240">
        <v>401</v>
      </c>
      <c r="C240">
        <v>8</v>
      </c>
      <c r="D240" t="s">
        <v>44</v>
      </c>
      <c r="E240">
        <v>2816</v>
      </c>
      <c r="F240">
        <v>3481</v>
      </c>
      <c r="G240">
        <v>0</v>
      </c>
      <c r="H240">
        <v>0</v>
      </c>
      <c r="I240">
        <v>2933</v>
      </c>
      <c r="J240">
        <v>0</v>
      </c>
      <c r="K240">
        <v>12011</v>
      </c>
      <c r="L240">
        <v>56</v>
      </c>
      <c r="M240">
        <v>0</v>
      </c>
      <c r="N240">
        <v>0</v>
      </c>
      <c r="O240">
        <v>13</v>
      </c>
      <c r="P240">
        <v>75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</row>
    <row r="241" spans="1:25" x14ac:dyDescent="0.2">
      <c r="A241" t="str">
        <f t="shared" si="3"/>
        <v>4021</v>
      </c>
      <c r="B241">
        <v>402</v>
      </c>
      <c r="C241">
        <v>1</v>
      </c>
      <c r="D241" t="s">
        <v>311</v>
      </c>
      <c r="E241">
        <v>6575</v>
      </c>
      <c r="F241">
        <v>4391</v>
      </c>
      <c r="G241">
        <v>0</v>
      </c>
      <c r="H241">
        <v>0</v>
      </c>
      <c r="I241">
        <v>24</v>
      </c>
      <c r="J241">
        <v>8</v>
      </c>
      <c r="K241">
        <v>10998</v>
      </c>
      <c r="L241">
        <v>2541</v>
      </c>
      <c r="M241">
        <v>0</v>
      </c>
      <c r="N241">
        <v>433</v>
      </c>
      <c r="O241">
        <v>62</v>
      </c>
      <c r="P241">
        <v>51</v>
      </c>
      <c r="Q241">
        <v>0</v>
      </c>
      <c r="R241">
        <v>23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</row>
    <row r="242" spans="1:25" x14ac:dyDescent="0.2">
      <c r="A242" t="str">
        <f t="shared" si="3"/>
        <v>4022</v>
      </c>
      <c r="B242">
        <v>402</v>
      </c>
      <c r="C242">
        <v>2</v>
      </c>
      <c r="D242" t="s">
        <v>312</v>
      </c>
      <c r="E242">
        <v>13692</v>
      </c>
      <c r="F242">
        <v>7817</v>
      </c>
      <c r="G242">
        <v>0</v>
      </c>
      <c r="H242">
        <v>0</v>
      </c>
      <c r="I242">
        <v>10</v>
      </c>
      <c r="J242">
        <v>0</v>
      </c>
      <c r="K242">
        <v>21519</v>
      </c>
      <c r="L242">
        <v>2061</v>
      </c>
      <c r="M242">
        <v>0</v>
      </c>
      <c r="N242">
        <v>128</v>
      </c>
      <c r="O242">
        <v>43</v>
      </c>
      <c r="P242">
        <v>19</v>
      </c>
      <c r="Q242">
        <v>51</v>
      </c>
      <c r="R242">
        <v>41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</row>
    <row r="243" spans="1:25" x14ac:dyDescent="0.2">
      <c r="A243" t="str">
        <f t="shared" si="3"/>
        <v>4023</v>
      </c>
      <c r="B243">
        <v>402</v>
      </c>
      <c r="C243">
        <v>3</v>
      </c>
      <c r="D243" t="s">
        <v>313</v>
      </c>
      <c r="E243">
        <v>12023</v>
      </c>
      <c r="F243">
        <v>5642</v>
      </c>
      <c r="G243">
        <v>0</v>
      </c>
      <c r="H243">
        <v>0</v>
      </c>
      <c r="I243">
        <v>19</v>
      </c>
      <c r="J243">
        <v>0</v>
      </c>
      <c r="K243">
        <v>17684</v>
      </c>
      <c r="L243">
        <v>626</v>
      </c>
      <c r="M243">
        <v>0</v>
      </c>
      <c r="N243">
        <v>139</v>
      </c>
      <c r="O243">
        <v>57</v>
      </c>
      <c r="P243">
        <v>7</v>
      </c>
      <c r="Q243">
        <v>31</v>
      </c>
      <c r="R243">
        <v>14</v>
      </c>
      <c r="S243">
        <v>0</v>
      </c>
      <c r="T243">
        <v>0</v>
      </c>
      <c r="U243">
        <v>0</v>
      </c>
      <c r="V243">
        <v>35</v>
      </c>
      <c r="W243">
        <v>0</v>
      </c>
      <c r="X243">
        <v>0</v>
      </c>
    </row>
    <row r="244" spans="1:25" x14ac:dyDescent="0.2">
      <c r="A244" t="str">
        <f t="shared" si="3"/>
        <v>4024</v>
      </c>
      <c r="B244">
        <v>402</v>
      </c>
      <c r="C244">
        <v>4</v>
      </c>
      <c r="D244" t="s">
        <v>314</v>
      </c>
      <c r="E244">
        <v>6130</v>
      </c>
      <c r="F244">
        <v>7250</v>
      </c>
      <c r="G244">
        <v>0</v>
      </c>
      <c r="H244">
        <v>0</v>
      </c>
      <c r="I244">
        <v>338</v>
      </c>
      <c r="J244">
        <v>0</v>
      </c>
      <c r="K244">
        <v>13718</v>
      </c>
      <c r="L244">
        <v>419</v>
      </c>
      <c r="M244">
        <v>0</v>
      </c>
      <c r="N244">
        <v>292</v>
      </c>
      <c r="O244">
        <v>37</v>
      </c>
      <c r="P244">
        <v>38</v>
      </c>
      <c r="Q244">
        <v>0</v>
      </c>
      <c r="R244">
        <v>0</v>
      </c>
      <c r="S244">
        <v>914</v>
      </c>
      <c r="T244">
        <v>0</v>
      </c>
      <c r="U244">
        <v>0</v>
      </c>
      <c r="V244">
        <v>0</v>
      </c>
      <c r="W244">
        <v>0</v>
      </c>
      <c r="X244">
        <v>0</v>
      </c>
    </row>
    <row r="245" spans="1:25" x14ac:dyDescent="0.2">
      <c r="A245" t="str">
        <f t="shared" si="3"/>
        <v>4025</v>
      </c>
      <c r="B245">
        <v>402</v>
      </c>
      <c r="C245">
        <v>5</v>
      </c>
      <c r="D245" t="s">
        <v>45</v>
      </c>
      <c r="E245">
        <v>482</v>
      </c>
      <c r="F245">
        <v>239</v>
      </c>
      <c r="G245">
        <v>2820</v>
      </c>
      <c r="H245">
        <v>0</v>
      </c>
      <c r="I245">
        <v>0</v>
      </c>
      <c r="J245">
        <v>0</v>
      </c>
      <c r="K245">
        <v>3542</v>
      </c>
      <c r="L245">
        <v>210</v>
      </c>
      <c r="M245">
        <v>0</v>
      </c>
      <c r="N245">
        <v>0</v>
      </c>
      <c r="O245">
        <v>3</v>
      </c>
      <c r="P245">
        <v>92</v>
      </c>
      <c r="Q245">
        <v>0</v>
      </c>
      <c r="R245">
        <v>102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</row>
    <row r="246" spans="1:25" x14ac:dyDescent="0.2">
      <c r="A246" t="str">
        <f t="shared" si="3"/>
        <v>4026</v>
      </c>
      <c r="B246">
        <v>402</v>
      </c>
      <c r="C246">
        <v>6</v>
      </c>
      <c r="D246" t="s">
        <v>315</v>
      </c>
      <c r="E246">
        <v>13757</v>
      </c>
      <c r="F246">
        <v>6028</v>
      </c>
      <c r="G246">
        <v>0</v>
      </c>
      <c r="H246">
        <v>0</v>
      </c>
      <c r="I246">
        <v>69</v>
      </c>
      <c r="J246">
        <v>0</v>
      </c>
      <c r="K246">
        <v>19854</v>
      </c>
      <c r="L246">
        <v>644</v>
      </c>
      <c r="M246">
        <v>0</v>
      </c>
      <c r="N246">
        <v>719</v>
      </c>
      <c r="O246">
        <v>51</v>
      </c>
      <c r="P246">
        <v>81</v>
      </c>
      <c r="Q246">
        <v>170</v>
      </c>
      <c r="R246">
        <v>43</v>
      </c>
      <c r="S246">
        <v>0</v>
      </c>
      <c r="T246">
        <v>166</v>
      </c>
      <c r="U246">
        <v>133</v>
      </c>
      <c r="V246">
        <v>43</v>
      </c>
      <c r="W246">
        <v>54</v>
      </c>
      <c r="X246">
        <v>31</v>
      </c>
      <c r="Y246">
        <v>0</v>
      </c>
    </row>
    <row r="247" spans="1:25" x14ac:dyDescent="0.2">
      <c r="A247" t="str">
        <f t="shared" si="3"/>
        <v>4027</v>
      </c>
      <c r="B247">
        <v>402</v>
      </c>
      <c r="C247">
        <v>7</v>
      </c>
      <c r="D247" t="s">
        <v>46</v>
      </c>
      <c r="E247">
        <v>8455</v>
      </c>
      <c r="F247">
        <v>1318</v>
      </c>
      <c r="G247">
        <v>0</v>
      </c>
      <c r="H247">
        <v>0</v>
      </c>
      <c r="I247">
        <v>49</v>
      </c>
      <c r="J247">
        <v>0</v>
      </c>
      <c r="K247">
        <v>9823</v>
      </c>
      <c r="L247">
        <v>699</v>
      </c>
      <c r="M247">
        <v>18</v>
      </c>
      <c r="N247">
        <v>160</v>
      </c>
      <c r="O247">
        <v>35</v>
      </c>
      <c r="P247">
        <v>7</v>
      </c>
      <c r="Q247">
        <v>0</v>
      </c>
      <c r="R247">
        <v>2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0</v>
      </c>
    </row>
    <row r="248" spans="1:25" x14ac:dyDescent="0.2">
      <c r="A248" t="str">
        <f t="shared" si="3"/>
        <v>4028</v>
      </c>
      <c r="B248">
        <v>402</v>
      </c>
      <c r="C248">
        <v>8</v>
      </c>
      <c r="D248" t="s">
        <v>47</v>
      </c>
      <c r="E248">
        <v>11329</v>
      </c>
      <c r="F248">
        <v>2202</v>
      </c>
      <c r="G248">
        <v>0</v>
      </c>
      <c r="H248">
        <v>0</v>
      </c>
      <c r="I248">
        <v>62</v>
      </c>
      <c r="J248">
        <v>0</v>
      </c>
      <c r="K248">
        <v>21515</v>
      </c>
      <c r="L248">
        <v>1766</v>
      </c>
      <c r="M248">
        <v>0</v>
      </c>
      <c r="N248">
        <v>806</v>
      </c>
      <c r="O248">
        <v>12</v>
      </c>
      <c r="P248">
        <v>45</v>
      </c>
      <c r="Q248">
        <v>0</v>
      </c>
      <c r="R248">
        <v>13</v>
      </c>
      <c r="S248">
        <v>0</v>
      </c>
      <c r="T248">
        <v>0</v>
      </c>
      <c r="U248">
        <v>0</v>
      </c>
      <c r="V248">
        <v>32</v>
      </c>
      <c r="W248">
        <v>0</v>
      </c>
      <c r="X248">
        <v>0</v>
      </c>
    </row>
    <row r="249" spans="1:25" x14ac:dyDescent="0.2">
      <c r="A249" t="str">
        <f t="shared" si="3"/>
        <v>4031</v>
      </c>
      <c r="B249">
        <v>403</v>
      </c>
      <c r="C249">
        <v>1</v>
      </c>
      <c r="D249" t="s">
        <v>316</v>
      </c>
      <c r="E249">
        <v>12845</v>
      </c>
      <c r="F249">
        <v>6669</v>
      </c>
      <c r="G249">
        <v>0</v>
      </c>
      <c r="H249">
        <v>0</v>
      </c>
      <c r="I249">
        <v>36</v>
      </c>
      <c r="J249">
        <v>5</v>
      </c>
      <c r="K249">
        <v>19555</v>
      </c>
      <c r="L249">
        <v>1308</v>
      </c>
      <c r="M249">
        <v>0</v>
      </c>
      <c r="N249">
        <v>407</v>
      </c>
      <c r="O249">
        <v>65</v>
      </c>
      <c r="P249">
        <v>33</v>
      </c>
      <c r="Q249">
        <v>261</v>
      </c>
      <c r="R249">
        <v>41</v>
      </c>
      <c r="S249">
        <v>352</v>
      </c>
      <c r="T249">
        <v>101</v>
      </c>
      <c r="U249">
        <v>18</v>
      </c>
      <c r="V249">
        <v>23</v>
      </c>
      <c r="W249">
        <v>0</v>
      </c>
      <c r="X249">
        <v>0</v>
      </c>
    </row>
    <row r="250" spans="1:25" x14ac:dyDescent="0.2">
      <c r="A250" t="str">
        <f t="shared" si="3"/>
        <v>4032</v>
      </c>
      <c r="B250">
        <v>403</v>
      </c>
      <c r="C250">
        <v>2</v>
      </c>
      <c r="D250" t="s">
        <v>48</v>
      </c>
      <c r="E250">
        <v>15997</v>
      </c>
      <c r="F250">
        <v>3946</v>
      </c>
      <c r="G250">
        <v>0</v>
      </c>
      <c r="H250">
        <v>0</v>
      </c>
      <c r="I250">
        <v>102</v>
      </c>
      <c r="J250">
        <v>17</v>
      </c>
      <c r="K250">
        <v>23450</v>
      </c>
      <c r="L250">
        <v>752</v>
      </c>
      <c r="M250">
        <v>0</v>
      </c>
      <c r="N250">
        <v>498</v>
      </c>
      <c r="O250">
        <v>61</v>
      </c>
      <c r="P250">
        <v>69</v>
      </c>
      <c r="Q250">
        <v>94</v>
      </c>
      <c r="R250">
        <v>41</v>
      </c>
      <c r="S250">
        <v>0</v>
      </c>
      <c r="T250">
        <v>0</v>
      </c>
      <c r="U250">
        <v>0</v>
      </c>
      <c r="V250">
        <v>17</v>
      </c>
      <c r="W250">
        <v>0</v>
      </c>
      <c r="X250">
        <v>0</v>
      </c>
    </row>
    <row r="251" spans="1:25" x14ac:dyDescent="0.2">
      <c r="A251" t="str">
        <f t="shared" si="3"/>
        <v>4033</v>
      </c>
      <c r="B251">
        <v>403</v>
      </c>
      <c r="C251">
        <v>3</v>
      </c>
      <c r="D251" t="s">
        <v>317</v>
      </c>
      <c r="E251">
        <v>781</v>
      </c>
      <c r="F251">
        <v>1449</v>
      </c>
      <c r="G251">
        <v>0</v>
      </c>
      <c r="H251">
        <v>0</v>
      </c>
      <c r="I251">
        <v>0</v>
      </c>
      <c r="J251">
        <v>0</v>
      </c>
      <c r="K251">
        <v>2230</v>
      </c>
      <c r="L251">
        <v>116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1229</v>
      </c>
      <c r="S251">
        <v>0</v>
      </c>
      <c r="T251">
        <v>0</v>
      </c>
      <c r="U251">
        <v>0</v>
      </c>
      <c r="V251">
        <v>0</v>
      </c>
      <c r="W251">
        <v>0</v>
      </c>
    </row>
    <row r="252" spans="1:25" x14ac:dyDescent="0.2">
      <c r="A252" t="str">
        <f t="shared" si="3"/>
        <v>4034</v>
      </c>
      <c r="B252">
        <v>403</v>
      </c>
      <c r="C252">
        <v>4</v>
      </c>
      <c r="D252" t="s">
        <v>49</v>
      </c>
      <c r="E252">
        <v>12139</v>
      </c>
      <c r="F252">
        <v>5269</v>
      </c>
      <c r="G252">
        <v>0</v>
      </c>
      <c r="H252">
        <v>0</v>
      </c>
      <c r="I252">
        <v>0</v>
      </c>
      <c r="J252">
        <v>0</v>
      </c>
      <c r="K252">
        <v>17409</v>
      </c>
      <c r="L252">
        <v>295</v>
      </c>
      <c r="M252">
        <v>0</v>
      </c>
      <c r="N252">
        <v>316</v>
      </c>
      <c r="O252">
        <v>21</v>
      </c>
      <c r="P252">
        <v>23</v>
      </c>
      <c r="Q252">
        <v>19</v>
      </c>
      <c r="R252">
        <v>142</v>
      </c>
      <c r="S252">
        <v>720</v>
      </c>
      <c r="T252">
        <v>0</v>
      </c>
      <c r="U252">
        <v>0</v>
      </c>
      <c r="V252">
        <v>0</v>
      </c>
      <c r="W252">
        <v>0</v>
      </c>
      <c r="X252">
        <v>0</v>
      </c>
    </row>
    <row r="253" spans="1:25" x14ac:dyDescent="0.2">
      <c r="A253" t="str">
        <f t="shared" si="3"/>
        <v>4035</v>
      </c>
      <c r="B253">
        <v>403</v>
      </c>
      <c r="C253">
        <v>5</v>
      </c>
      <c r="D253" t="s">
        <v>318</v>
      </c>
      <c r="E253">
        <v>13390</v>
      </c>
      <c r="F253">
        <v>5292</v>
      </c>
      <c r="G253">
        <v>0</v>
      </c>
      <c r="H253">
        <v>0</v>
      </c>
      <c r="I253">
        <v>24</v>
      </c>
      <c r="J253">
        <v>17</v>
      </c>
      <c r="K253">
        <v>18722</v>
      </c>
      <c r="L253">
        <v>1732</v>
      </c>
      <c r="M253">
        <v>0</v>
      </c>
      <c r="N253">
        <v>206</v>
      </c>
      <c r="O253">
        <v>6</v>
      </c>
      <c r="P253">
        <v>55</v>
      </c>
      <c r="Q253">
        <v>373</v>
      </c>
      <c r="R253">
        <v>189</v>
      </c>
      <c r="S253">
        <v>360</v>
      </c>
      <c r="T253">
        <v>31</v>
      </c>
      <c r="U253">
        <v>0</v>
      </c>
      <c r="V253">
        <v>18</v>
      </c>
      <c r="W253">
        <v>0</v>
      </c>
      <c r="X253">
        <v>0</v>
      </c>
    </row>
    <row r="254" spans="1:25" x14ac:dyDescent="0.2">
      <c r="A254" t="str">
        <f t="shared" si="3"/>
        <v>4036</v>
      </c>
      <c r="B254">
        <v>403</v>
      </c>
      <c r="C254">
        <v>6</v>
      </c>
      <c r="D254" t="s">
        <v>319</v>
      </c>
      <c r="E254">
        <v>13414</v>
      </c>
      <c r="F254">
        <v>4789</v>
      </c>
      <c r="G254">
        <v>0</v>
      </c>
      <c r="H254">
        <v>0</v>
      </c>
      <c r="I254">
        <v>39</v>
      </c>
      <c r="J254">
        <v>0</v>
      </c>
      <c r="K254">
        <v>18242</v>
      </c>
      <c r="L254">
        <v>1206</v>
      </c>
      <c r="M254">
        <v>0</v>
      </c>
      <c r="N254">
        <v>65</v>
      </c>
      <c r="O254">
        <v>18</v>
      </c>
      <c r="P254">
        <v>11</v>
      </c>
      <c r="Q254">
        <v>0</v>
      </c>
      <c r="R254">
        <v>19</v>
      </c>
      <c r="S254">
        <v>0</v>
      </c>
      <c r="T254">
        <v>0</v>
      </c>
      <c r="U254">
        <v>14</v>
      </c>
      <c r="V254">
        <v>15</v>
      </c>
      <c r="W254">
        <v>0</v>
      </c>
      <c r="X254">
        <v>0</v>
      </c>
    </row>
    <row r="255" spans="1:25" x14ac:dyDescent="0.2">
      <c r="A255" t="str">
        <f t="shared" si="3"/>
        <v>4041</v>
      </c>
      <c r="B255">
        <v>404</v>
      </c>
      <c r="C255">
        <v>1</v>
      </c>
      <c r="D255" t="s">
        <v>50</v>
      </c>
      <c r="E255">
        <v>21901</v>
      </c>
      <c r="F255">
        <v>4108</v>
      </c>
      <c r="G255">
        <v>0</v>
      </c>
      <c r="H255">
        <v>0</v>
      </c>
      <c r="I255">
        <v>432</v>
      </c>
      <c r="J255">
        <v>3</v>
      </c>
      <c r="K255">
        <v>26444</v>
      </c>
      <c r="L255">
        <v>819</v>
      </c>
      <c r="M255">
        <v>0</v>
      </c>
      <c r="N255">
        <v>451</v>
      </c>
      <c r="O255">
        <v>122</v>
      </c>
      <c r="P255">
        <v>97</v>
      </c>
      <c r="Q255">
        <v>428</v>
      </c>
      <c r="R255">
        <v>7</v>
      </c>
      <c r="S255">
        <v>0</v>
      </c>
      <c r="T255">
        <v>0</v>
      </c>
      <c r="U255">
        <v>0</v>
      </c>
      <c r="V255">
        <v>25</v>
      </c>
      <c r="W255">
        <v>0</v>
      </c>
      <c r="X255">
        <v>0</v>
      </c>
    </row>
    <row r="256" spans="1:25" x14ac:dyDescent="0.2">
      <c r="A256" t="str">
        <f t="shared" si="3"/>
        <v>4042</v>
      </c>
      <c r="B256">
        <v>404</v>
      </c>
      <c r="C256">
        <v>2</v>
      </c>
      <c r="D256" t="s">
        <v>320</v>
      </c>
      <c r="E256">
        <v>24831</v>
      </c>
      <c r="F256">
        <v>5703</v>
      </c>
      <c r="G256">
        <v>0</v>
      </c>
      <c r="H256">
        <v>0</v>
      </c>
      <c r="I256">
        <v>1099</v>
      </c>
      <c r="J256">
        <v>0</v>
      </c>
      <c r="K256">
        <v>31633</v>
      </c>
      <c r="L256">
        <v>1768</v>
      </c>
      <c r="M256">
        <v>5</v>
      </c>
      <c r="N256">
        <v>119</v>
      </c>
      <c r="O256">
        <v>30</v>
      </c>
      <c r="P256">
        <v>96</v>
      </c>
      <c r="Q256">
        <v>97</v>
      </c>
      <c r="R256">
        <v>15</v>
      </c>
      <c r="S256">
        <v>0</v>
      </c>
      <c r="T256">
        <v>0</v>
      </c>
      <c r="U256">
        <v>0</v>
      </c>
      <c r="V256">
        <v>4</v>
      </c>
      <c r="W256">
        <v>0</v>
      </c>
      <c r="X256">
        <v>0</v>
      </c>
    </row>
    <row r="257" spans="1:25" x14ac:dyDescent="0.2">
      <c r="A257" t="str">
        <f t="shared" si="3"/>
        <v>4043</v>
      </c>
      <c r="B257">
        <v>404</v>
      </c>
      <c r="C257">
        <v>3</v>
      </c>
      <c r="D257" t="s">
        <v>321</v>
      </c>
      <c r="E257">
        <v>18620</v>
      </c>
      <c r="F257">
        <v>8053</v>
      </c>
      <c r="G257">
        <v>0</v>
      </c>
      <c r="H257">
        <v>0</v>
      </c>
      <c r="I257">
        <v>19</v>
      </c>
      <c r="J257">
        <v>0</v>
      </c>
      <c r="K257">
        <v>26692</v>
      </c>
      <c r="L257">
        <v>1019</v>
      </c>
      <c r="M257">
        <v>5</v>
      </c>
      <c r="N257">
        <v>138</v>
      </c>
      <c r="O257">
        <v>29</v>
      </c>
      <c r="P257">
        <v>74</v>
      </c>
      <c r="Q257">
        <v>93</v>
      </c>
      <c r="R257">
        <v>0</v>
      </c>
      <c r="S257">
        <v>0</v>
      </c>
      <c r="T257">
        <v>0</v>
      </c>
      <c r="U257">
        <v>0</v>
      </c>
      <c r="V257">
        <v>13</v>
      </c>
      <c r="W257">
        <v>0</v>
      </c>
      <c r="X257">
        <v>0</v>
      </c>
    </row>
    <row r="258" spans="1:25" x14ac:dyDescent="0.2">
      <c r="A258" t="str">
        <f t="shared" ref="A258:A321" si="4">B258&amp;C258</f>
        <v>4044</v>
      </c>
      <c r="B258">
        <v>404</v>
      </c>
      <c r="C258">
        <v>4</v>
      </c>
      <c r="D258" t="s">
        <v>51</v>
      </c>
      <c r="E258">
        <v>13994</v>
      </c>
      <c r="F258">
        <v>13100</v>
      </c>
      <c r="G258">
        <v>0</v>
      </c>
      <c r="H258">
        <v>0</v>
      </c>
      <c r="I258">
        <v>71</v>
      </c>
      <c r="J258">
        <v>9</v>
      </c>
      <c r="K258">
        <v>27175</v>
      </c>
      <c r="L258">
        <v>946</v>
      </c>
      <c r="M258">
        <v>6</v>
      </c>
      <c r="N258">
        <v>358</v>
      </c>
      <c r="O258">
        <v>29</v>
      </c>
      <c r="P258">
        <v>96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8</v>
      </c>
      <c r="W258">
        <v>0</v>
      </c>
      <c r="X258">
        <v>0</v>
      </c>
    </row>
    <row r="259" spans="1:25" x14ac:dyDescent="0.2">
      <c r="A259" t="str">
        <f t="shared" si="4"/>
        <v>4045</v>
      </c>
      <c r="B259">
        <v>404</v>
      </c>
      <c r="C259">
        <v>5</v>
      </c>
      <c r="D259" t="s">
        <v>52</v>
      </c>
      <c r="E259">
        <v>6538</v>
      </c>
      <c r="F259">
        <v>4572</v>
      </c>
      <c r="G259">
        <v>0</v>
      </c>
      <c r="H259">
        <v>0</v>
      </c>
      <c r="I259">
        <v>7</v>
      </c>
      <c r="J259">
        <v>570</v>
      </c>
      <c r="K259">
        <v>11687</v>
      </c>
      <c r="L259">
        <v>576</v>
      </c>
      <c r="M259">
        <v>0</v>
      </c>
      <c r="N259">
        <v>50</v>
      </c>
      <c r="O259">
        <v>9</v>
      </c>
      <c r="P259">
        <v>94</v>
      </c>
      <c r="Q259">
        <v>100</v>
      </c>
      <c r="R259">
        <v>0</v>
      </c>
      <c r="S259">
        <v>0</v>
      </c>
      <c r="T259">
        <v>177</v>
      </c>
      <c r="U259">
        <v>0</v>
      </c>
      <c r="V259">
        <v>0</v>
      </c>
      <c r="W259">
        <v>245</v>
      </c>
      <c r="X259">
        <v>68</v>
      </c>
      <c r="Y259">
        <v>0</v>
      </c>
    </row>
    <row r="260" spans="1:25" x14ac:dyDescent="0.2">
      <c r="A260" t="str">
        <f t="shared" si="4"/>
        <v>4051</v>
      </c>
      <c r="B260">
        <v>405</v>
      </c>
      <c r="C260">
        <v>1</v>
      </c>
      <c r="D260" t="s">
        <v>322</v>
      </c>
      <c r="E260">
        <v>284</v>
      </c>
      <c r="F260">
        <v>627</v>
      </c>
      <c r="G260">
        <v>5508</v>
      </c>
      <c r="H260">
        <v>59</v>
      </c>
      <c r="I260">
        <v>0</v>
      </c>
      <c r="J260">
        <v>0</v>
      </c>
      <c r="K260">
        <v>6478</v>
      </c>
      <c r="L260">
        <v>356</v>
      </c>
      <c r="M260">
        <v>59</v>
      </c>
      <c r="N260">
        <v>0</v>
      </c>
      <c r="O260">
        <v>14</v>
      </c>
      <c r="P260">
        <v>96</v>
      </c>
      <c r="Q260">
        <v>0</v>
      </c>
      <c r="R260">
        <v>1019</v>
      </c>
      <c r="S260">
        <v>0</v>
      </c>
      <c r="T260">
        <v>0</v>
      </c>
      <c r="U260">
        <v>0</v>
      </c>
      <c r="V260">
        <v>8</v>
      </c>
      <c r="W260">
        <v>0</v>
      </c>
      <c r="X260">
        <v>0</v>
      </c>
    </row>
    <row r="261" spans="1:25" x14ac:dyDescent="0.2">
      <c r="A261" t="str">
        <f t="shared" si="4"/>
        <v>4052</v>
      </c>
      <c r="B261">
        <v>405</v>
      </c>
      <c r="C261">
        <v>2</v>
      </c>
      <c r="D261" t="s">
        <v>98</v>
      </c>
      <c r="E261">
        <v>704</v>
      </c>
      <c r="F261">
        <v>3975</v>
      </c>
      <c r="G261">
        <v>0</v>
      </c>
      <c r="H261">
        <v>0</v>
      </c>
      <c r="I261">
        <v>0</v>
      </c>
      <c r="J261">
        <v>0</v>
      </c>
      <c r="K261">
        <v>4679</v>
      </c>
      <c r="L261">
        <v>1031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64</v>
      </c>
      <c r="T261">
        <v>0</v>
      </c>
      <c r="U261">
        <v>0</v>
      </c>
      <c r="V261">
        <v>0</v>
      </c>
      <c r="W261">
        <v>0</v>
      </c>
    </row>
    <row r="262" spans="1:25" x14ac:dyDescent="0.2">
      <c r="A262" t="str">
        <f t="shared" si="4"/>
        <v>4053</v>
      </c>
      <c r="B262">
        <v>405</v>
      </c>
      <c r="C262">
        <v>3</v>
      </c>
      <c r="D262" t="s">
        <v>53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3526</v>
      </c>
      <c r="L262">
        <v>235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</row>
    <row r="263" spans="1:25" x14ac:dyDescent="0.2">
      <c r="A263" t="str">
        <f t="shared" si="4"/>
        <v>4054</v>
      </c>
      <c r="B263">
        <v>405</v>
      </c>
      <c r="C263">
        <v>4</v>
      </c>
      <c r="D263" t="s">
        <v>54</v>
      </c>
      <c r="E263">
        <v>0</v>
      </c>
      <c r="F263">
        <v>0</v>
      </c>
      <c r="G263">
        <v>1596</v>
      </c>
      <c r="H263">
        <v>0</v>
      </c>
      <c r="I263">
        <v>0</v>
      </c>
      <c r="J263">
        <v>0</v>
      </c>
      <c r="K263">
        <v>1596</v>
      </c>
      <c r="L263">
        <v>72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</row>
    <row r="264" spans="1:25" x14ac:dyDescent="0.2">
      <c r="A264" t="str">
        <f t="shared" si="4"/>
        <v>4055</v>
      </c>
      <c r="B264">
        <v>405</v>
      </c>
      <c r="C264">
        <v>5</v>
      </c>
      <c r="D264" t="s">
        <v>55</v>
      </c>
      <c r="E264">
        <v>0</v>
      </c>
      <c r="F264">
        <v>0</v>
      </c>
      <c r="G264">
        <v>3862</v>
      </c>
      <c r="H264">
        <v>0</v>
      </c>
      <c r="I264">
        <v>0</v>
      </c>
      <c r="J264">
        <v>0</v>
      </c>
      <c r="K264">
        <v>3862</v>
      </c>
      <c r="L264">
        <v>100</v>
      </c>
      <c r="M264">
        <v>0</v>
      </c>
      <c r="N264">
        <v>0</v>
      </c>
      <c r="O264">
        <v>0</v>
      </c>
      <c r="P264">
        <v>7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</row>
    <row r="265" spans="1:25" x14ac:dyDescent="0.2">
      <c r="A265" t="str">
        <f t="shared" si="4"/>
        <v>4056</v>
      </c>
      <c r="B265">
        <v>405</v>
      </c>
      <c r="C265">
        <v>6</v>
      </c>
      <c r="D265" t="s">
        <v>56</v>
      </c>
      <c r="E265">
        <v>417</v>
      </c>
      <c r="F265">
        <v>0</v>
      </c>
      <c r="G265">
        <v>1978</v>
      </c>
      <c r="H265">
        <v>0</v>
      </c>
      <c r="I265">
        <v>0</v>
      </c>
      <c r="J265">
        <v>0</v>
      </c>
      <c r="K265">
        <v>2395</v>
      </c>
      <c r="L265">
        <v>0</v>
      </c>
      <c r="M265">
        <v>0</v>
      </c>
      <c r="N265">
        <v>0</v>
      </c>
      <c r="O265">
        <v>64</v>
      </c>
      <c r="P265">
        <v>6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</row>
    <row r="266" spans="1:25" x14ac:dyDescent="0.2">
      <c r="A266" t="str">
        <f t="shared" si="4"/>
        <v>4057</v>
      </c>
      <c r="B266">
        <v>405</v>
      </c>
      <c r="C266">
        <v>7</v>
      </c>
      <c r="D266" t="s">
        <v>57</v>
      </c>
      <c r="E266">
        <v>294</v>
      </c>
      <c r="F266">
        <v>0</v>
      </c>
      <c r="G266">
        <v>2026</v>
      </c>
      <c r="H266">
        <v>0</v>
      </c>
      <c r="I266">
        <v>45</v>
      </c>
      <c r="J266">
        <v>0</v>
      </c>
      <c r="K266">
        <v>2366</v>
      </c>
      <c r="L266">
        <v>756</v>
      </c>
      <c r="M266">
        <v>0</v>
      </c>
      <c r="N266">
        <v>0</v>
      </c>
      <c r="O266">
        <v>47</v>
      </c>
      <c r="P266">
        <v>98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</row>
    <row r="267" spans="1:25" x14ac:dyDescent="0.2">
      <c r="A267" t="str">
        <f t="shared" si="4"/>
        <v>4058</v>
      </c>
      <c r="B267">
        <v>405</v>
      </c>
      <c r="C267">
        <v>8</v>
      </c>
      <c r="D267" t="s">
        <v>58</v>
      </c>
      <c r="E267">
        <v>1131</v>
      </c>
      <c r="F267">
        <v>870</v>
      </c>
      <c r="G267">
        <v>2717</v>
      </c>
      <c r="H267">
        <v>0</v>
      </c>
      <c r="I267">
        <v>22</v>
      </c>
      <c r="J267">
        <v>0</v>
      </c>
      <c r="K267">
        <v>4740</v>
      </c>
      <c r="L267">
        <v>439</v>
      </c>
      <c r="M267">
        <v>0</v>
      </c>
      <c r="N267">
        <v>0</v>
      </c>
      <c r="O267">
        <v>60</v>
      </c>
      <c r="P267">
        <v>96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</row>
    <row r="268" spans="1:25" x14ac:dyDescent="0.2">
      <c r="A268" t="str">
        <f t="shared" si="4"/>
        <v>4059</v>
      </c>
      <c r="B268">
        <v>405</v>
      </c>
      <c r="C268">
        <v>9</v>
      </c>
      <c r="D268" t="s">
        <v>59</v>
      </c>
      <c r="E268">
        <v>3020</v>
      </c>
      <c r="F268">
        <v>7262</v>
      </c>
      <c r="G268">
        <v>2458</v>
      </c>
      <c r="H268">
        <v>0</v>
      </c>
      <c r="I268">
        <v>27</v>
      </c>
      <c r="J268">
        <v>0</v>
      </c>
      <c r="K268">
        <v>17598</v>
      </c>
      <c r="L268">
        <v>1670</v>
      </c>
      <c r="M268">
        <v>0</v>
      </c>
      <c r="N268">
        <v>0</v>
      </c>
      <c r="O268">
        <v>20</v>
      </c>
      <c r="P268">
        <v>76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</row>
    <row r="269" spans="1:25" x14ac:dyDescent="0.2">
      <c r="A269" t="str">
        <f t="shared" si="4"/>
        <v>40510</v>
      </c>
      <c r="B269">
        <v>405</v>
      </c>
      <c r="C269">
        <v>10</v>
      </c>
      <c r="D269" t="s">
        <v>323</v>
      </c>
      <c r="E269">
        <v>1682</v>
      </c>
      <c r="F269">
        <v>937</v>
      </c>
      <c r="G269">
        <v>0</v>
      </c>
      <c r="H269">
        <v>0</v>
      </c>
      <c r="I269">
        <v>1049</v>
      </c>
      <c r="J269">
        <v>0</v>
      </c>
      <c r="K269">
        <v>3669</v>
      </c>
      <c r="L269">
        <v>167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</row>
    <row r="270" spans="1:25" x14ac:dyDescent="0.2">
      <c r="A270" t="str">
        <f t="shared" si="4"/>
        <v>40511</v>
      </c>
      <c r="B270">
        <v>405</v>
      </c>
      <c r="C270">
        <v>11</v>
      </c>
      <c r="D270" t="s">
        <v>60</v>
      </c>
      <c r="E270">
        <v>1497</v>
      </c>
      <c r="F270">
        <v>2185</v>
      </c>
      <c r="G270">
        <v>0</v>
      </c>
      <c r="H270">
        <v>0</v>
      </c>
      <c r="I270">
        <v>1343</v>
      </c>
      <c r="J270">
        <v>0</v>
      </c>
      <c r="K270">
        <v>5026</v>
      </c>
      <c r="L270">
        <v>6</v>
      </c>
      <c r="M270">
        <v>0</v>
      </c>
      <c r="N270">
        <v>0</v>
      </c>
      <c r="O270">
        <v>5</v>
      </c>
      <c r="P270">
        <v>5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</row>
    <row r="271" spans="1:25" x14ac:dyDescent="0.2">
      <c r="A271" t="str">
        <f t="shared" si="4"/>
        <v>40512</v>
      </c>
      <c r="B271">
        <v>405</v>
      </c>
      <c r="C271">
        <v>12</v>
      </c>
      <c r="D271" t="s">
        <v>324</v>
      </c>
      <c r="E271">
        <v>1138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1138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</row>
    <row r="272" spans="1:25" x14ac:dyDescent="0.2">
      <c r="A272" t="str">
        <f t="shared" si="4"/>
        <v>40515</v>
      </c>
      <c r="B272">
        <v>405</v>
      </c>
      <c r="C272">
        <v>15</v>
      </c>
      <c r="D272" t="s">
        <v>325</v>
      </c>
      <c r="E272">
        <v>1926</v>
      </c>
      <c r="F272">
        <v>0</v>
      </c>
      <c r="G272">
        <v>0</v>
      </c>
      <c r="H272">
        <v>0</v>
      </c>
      <c r="I272">
        <v>89</v>
      </c>
      <c r="J272">
        <v>0</v>
      </c>
      <c r="K272">
        <v>2015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</row>
    <row r="273" spans="1:24" x14ac:dyDescent="0.2">
      <c r="A273" t="str">
        <f t="shared" si="4"/>
        <v>40516</v>
      </c>
      <c r="B273">
        <v>405</v>
      </c>
      <c r="C273">
        <v>16</v>
      </c>
      <c r="D273" t="s">
        <v>326</v>
      </c>
      <c r="E273">
        <v>2455</v>
      </c>
      <c r="F273">
        <v>0</v>
      </c>
      <c r="G273">
        <v>0</v>
      </c>
      <c r="H273">
        <v>0</v>
      </c>
      <c r="I273">
        <v>2736</v>
      </c>
      <c r="J273">
        <v>0</v>
      </c>
      <c r="K273">
        <v>5190</v>
      </c>
      <c r="L273">
        <v>18</v>
      </c>
      <c r="M273">
        <v>0</v>
      </c>
      <c r="N273">
        <v>0</v>
      </c>
      <c r="O273">
        <v>0</v>
      </c>
      <c r="P273">
        <v>0</v>
      </c>
      <c r="Q273">
        <v>3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</row>
    <row r="274" spans="1:24" x14ac:dyDescent="0.2">
      <c r="A274" t="str">
        <f t="shared" si="4"/>
        <v>40517</v>
      </c>
      <c r="B274">
        <v>405</v>
      </c>
      <c r="C274">
        <v>17</v>
      </c>
      <c r="D274" t="s">
        <v>327</v>
      </c>
      <c r="E274">
        <v>1793</v>
      </c>
      <c r="F274">
        <v>525</v>
      </c>
      <c r="G274">
        <v>0</v>
      </c>
      <c r="H274">
        <v>0</v>
      </c>
      <c r="I274">
        <v>240</v>
      </c>
      <c r="J274">
        <v>1385</v>
      </c>
      <c r="K274">
        <v>3943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</row>
    <row r="275" spans="1:24" x14ac:dyDescent="0.2">
      <c r="A275" t="str">
        <f t="shared" si="4"/>
        <v>40518</v>
      </c>
      <c r="B275">
        <v>405</v>
      </c>
      <c r="C275">
        <v>18</v>
      </c>
      <c r="D275" t="s">
        <v>328</v>
      </c>
      <c r="E275">
        <v>584</v>
      </c>
      <c r="F275">
        <v>1791</v>
      </c>
      <c r="G275">
        <v>0</v>
      </c>
      <c r="H275">
        <v>0</v>
      </c>
      <c r="I275">
        <v>0</v>
      </c>
      <c r="J275">
        <v>0</v>
      </c>
      <c r="K275">
        <v>2375</v>
      </c>
      <c r="L275">
        <v>0</v>
      </c>
      <c r="M275">
        <v>0</v>
      </c>
      <c r="N275">
        <v>0</v>
      </c>
      <c r="O275">
        <v>0</v>
      </c>
      <c r="P275">
        <v>796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</row>
    <row r="276" spans="1:24" x14ac:dyDescent="0.2">
      <c r="A276" t="str">
        <f t="shared" si="4"/>
        <v>40520</v>
      </c>
      <c r="B276">
        <v>405</v>
      </c>
      <c r="C276">
        <v>20</v>
      </c>
      <c r="D276" t="s">
        <v>329</v>
      </c>
      <c r="E276">
        <v>686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686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</row>
    <row r="277" spans="1:24" x14ac:dyDescent="0.2">
      <c r="A277" t="str">
        <f t="shared" si="4"/>
        <v>4061</v>
      </c>
      <c r="B277">
        <v>406</v>
      </c>
      <c r="C277">
        <v>1</v>
      </c>
      <c r="D277" t="s">
        <v>330</v>
      </c>
      <c r="E277">
        <v>0</v>
      </c>
      <c r="F277">
        <v>2108</v>
      </c>
      <c r="G277">
        <v>0</v>
      </c>
      <c r="H277">
        <v>0</v>
      </c>
      <c r="I277">
        <v>0</v>
      </c>
      <c r="J277">
        <v>0</v>
      </c>
      <c r="K277">
        <v>8977</v>
      </c>
      <c r="L277">
        <v>126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</row>
    <row r="278" spans="1:24" x14ac:dyDescent="0.2">
      <c r="A278" t="str">
        <f t="shared" si="4"/>
        <v>4066</v>
      </c>
      <c r="B278">
        <v>406</v>
      </c>
      <c r="C278">
        <v>6</v>
      </c>
      <c r="D278" t="s">
        <v>331</v>
      </c>
      <c r="E278">
        <v>0</v>
      </c>
      <c r="F278">
        <v>0</v>
      </c>
      <c r="G278">
        <v>0</v>
      </c>
      <c r="H278">
        <v>0</v>
      </c>
      <c r="I278">
        <v>116</v>
      </c>
      <c r="J278">
        <v>4495</v>
      </c>
      <c r="K278">
        <v>4611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</row>
    <row r="279" spans="1:24" x14ac:dyDescent="0.2">
      <c r="A279" t="str">
        <f t="shared" si="4"/>
        <v>4067</v>
      </c>
      <c r="B279">
        <v>406</v>
      </c>
      <c r="C279">
        <v>7</v>
      </c>
      <c r="D279" t="s">
        <v>332</v>
      </c>
      <c r="E279">
        <v>0</v>
      </c>
      <c r="F279">
        <v>504</v>
      </c>
      <c r="G279">
        <v>0</v>
      </c>
      <c r="H279">
        <v>0</v>
      </c>
      <c r="I279">
        <v>200</v>
      </c>
      <c r="J279">
        <v>2449</v>
      </c>
      <c r="K279">
        <v>3153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</row>
    <row r="280" spans="1:24" x14ac:dyDescent="0.2">
      <c r="A280" t="str">
        <f t="shared" si="4"/>
        <v>4068</v>
      </c>
      <c r="B280">
        <v>406</v>
      </c>
      <c r="C280">
        <v>8</v>
      </c>
      <c r="D280" t="s">
        <v>333</v>
      </c>
      <c r="E280">
        <v>0</v>
      </c>
      <c r="F280">
        <v>0</v>
      </c>
      <c r="G280">
        <v>0</v>
      </c>
      <c r="H280">
        <v>0</v>
      </c>
      <c r="I280">
        <v>2995</v>
      </c>
      <c r="J280">
        <v>4674</v>
      </c>
      <c r="K280">
        <v>7669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</row>
    <row r="281" spans="1:24" x14ac:dyDescent="0.2">
      <c r="A281" t="str">
        <f t="shared" si="4"/>
        <v>4069</v>
      </c>
      <c r="B281">
        <v>406</v>
      </c>
      <c r="C281">
        <v>9</v>
      </c>
      <c r="D281" t="s">
        <v>334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1780</v>
      </c>
      <c r="K281">
        <v>1780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</row>
    <row r="282" spans="1:24" x14ac:dyDescent="0.2">
      <c r="A282" t="str">
        <f t="shared" si="4"/>
        <v>5021</v>
      </c>
      <c r="B282">
        <v>502</v>
      </c>
      <c r="C282">
        <v>1</v>
      </c>
      <c r="D282" t="s">
        <v>335</v>
      </c>
      <c r="E282">
        <v>44160</v>
      </c>
      <c r="F282">
        <v>0</v>
      </c>
      <c r="G282">
        <v>0</v>
      </c>
      <c r="H282">
        <v>0</v>
      </c>
      <c r="I282">
        <v>186</v>
      </c>
      <c r="J282">
        <v>0</v>
      </c>
      <c r="K282">
        <v>44346</v>
      </c>
      <c r="L282">
        <v>986</v>
      </c>
      <c r="M282">
        <v>0</v>
      </c>
      <c r="N282">
        <v>1542</v>
      </c>
      <c r="O282">
        <v>345</v>
      </c>
      <c r="P282">
        <v>8</v>
      </c>
      <c r="Q282">
        <v>305</v>
      </c>
      <c r="R282">
        <v>101</v>
      </c>
      <c r="S282">
        <v>783</v>
      </c>
      <c r="T282">
        <v>0</v>
      </c>
      <c r="U282">
        <v>0</v>
      </c>
      <c r="V282">
        <v>0</v>
      </c>
      <c r="W282">
        <v>0</v>
      </c>
      <c r="X282">
        <v>0</v>
      </c>
    </row>
    <row r="283" spans="1:24" x14ac:dyDescent="0.2">
      <c r="A283" t="str">
        <f t="shared" si="4"/>
        <v>5022</v>
      </c>
      <c r="B283">
        <v>502</v>
      </c>
      <c r="C283">
        <v>2</v>
      </c>
      <c r="D283" t="s">
        <v>336</v>
      </c>
      <c r="E283">
        <v>24255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24255</v>
      </c>
      <c r="L283">
        <v>126</v>
      </c>
      <c r="M283">
        <v>0</v>
      </c>
      <c r="N283">
        <v>68</v>
      </c>
      <c r="O283">
        <v>14</v>
      </c>
      <c r="P283">
        <v>14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</row>
    <row r="284" spans="1:24" x14ac:dyDescent="0.2">
      <c r="A284" t="str">
        <f t="shared" si="4"/>
        <v>5023</v>
      </c>
      <c r="B284">
        <v>502</v>
      </c>
      <c r="C284">
        <v>3</v>
      </c>
      <c r="D284" t="s">
        <v>337</v>
      </c>
      <c r="E284">
        <v>72170</v>
      </c>
      <c r="F284">
        <v>0</v>
      </c>
      <c r="G284">
        <v>0</v>
      </c>
      <c r="H284">
        <v>0</v>
      </c>
      <c r="I284">
        <v>310</v>
      </c>
      <c r="J284">
        <v>0</v>
      </c>
      <c r="K284">
        <v>72480</v>
      </c>
      <c r="L284">
        <v>727</v>
      </c>
      <c r="M284">
        <v>0</v>
      </c>
      <c r="N284">
        <v>1150</v>
      </c>
      <c r="O284">
        <v>571</v>
      </c>
      <c r="P284">
        <v>53</v>
      </c>
      <c r="Q284">
        <v>606</v>
      </c>
      <c r="R284">
        <v>4</v>
      </c>
      <c r="S284">
        <v>1173</v>
      </c>
      <c r="T284">
        <v>73</v>
      </c>
      <c r="U284">
        <v>0</v>
      </c>
      <c r="V284">
        <v>34</v>
      </c>
      <c r="W284">
        <v>0</v>
      </c>
      <c r="X284">
        <v>0</v>
      </c>
    </row>
    <row r="285" spans="1:24" x14ac:dyDescent="0.2">
      <c r="A285" t="str">
        <f t="shared" si="4"/>
        <v>5024</v>
      </c>
      <c r="B285">
        <v>502</v>
      </c>
      <c r="C285">
        <v>4</v>
      </c>
      <c r="D285" t="s">
        <v>338</v>
      </c>
      <c r="E285">
        <v>7409</v>
      </c>
      <c r="F285">
        <v>0</v>
      </c>
      <c r="G285">
        <v>0</v>
      </c>
      <c r="H285">
        <v>0</v>
      </c>
      <c r="I285">
        <v>19</v>
      </c>
      <c r="J285">
        <v>0</v>
      </c>
      <c r="K285">
        <v>7428</v>
      </c>
      <c r="L285">
        <v>36</v>
      </c>
      <c r="M285">
        <v>0</v>
      </c>
      <c r="N285">
        <v>55</v>
      </c>
      <c r="O285">
        <v>17</v>
      </c>
      <c r="P285">
        <v>94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</row>
    <row r="286" spans="1:24" x14ac:dyDescent="0.2">
      <c r="A286" t="str">
        <f t="shared" si="4"/>
        <v>5025</v>
      </c>
      <c r="B286">
        <v>502</v>
      </c>
      <c r="C286">
        <v>5</v>
      </c>
      <c r="D286" t="s">
        <v>339</v>
      </c>
      <c r="E286">
        <v>18116</v>
      </c>
      <c r="F286">
        <v>339</v>
      </c>
      <c r="G286">
        <v>0</v>
      </c>
      <c r="H286">
        <v>0</v>
      </c>
      <c r="I286">
        <v>73</v>
      </c>
      <c r="J286">
        <v>0</v>
      </c>
      <c r="K286">
        <v>18527</v>
      </c>
      <c r="L286">
        <v>275</v>
      </c>
      <c r="M286">
        <v>0</v>
      </c>
      <c r="N286">
        <v>130</v>
      </c>
      <c r="O286">
        <v>55</v>
      </c>
      <c r="P286">
        <v>43</v>
      </c>
      <c r="Q286">
        <v>243</v>
      </c>
      <c r="R286">
        <v>0</v>
      </c>
      <c r="S286">
        <v>0</v>
      </c>
      <c r="T286">
        <v>19</v>
      </c>
      <c r="U286">
        <v>0</v>
      </c>
      <c r="V286">
        <v>23</v>
      </c>
      <c r="W286">
        <v>0</v>
      </c>
      <c r="X286">
        <v>0</v>
      </c>
    </row>
    <row r="287" spans="1:24" x14ac:dyDescent="0.2">
      <c r="A287" t="str">
        <f t="shared" si="4"/>
        <v>5031</v>
      </c>
      <c r="B287">
        <v>503</v>
      </c>
      <c r="C287">
        <v>1</v>
      </c>
      <c r="D287" t="s">
        <v>340</v>
      </c>
      <c r="E287">
        <v>72514</v>
      </c>
      <c r="F287">
        <v>0</v>
      </c>
      <c r="G287">
        <v>0</v>
      </c>
      <c r="H287">
        <v>0</v>
      </c>
      <c r="I287">
        <v>30</v>
      </c>
      <c r="J287">
        <v>0</v>
      </c>
      <c r="K287">
        <v>72544</v>
      </c>
      <c r="L287">
        <v>1047</v>
      </c>
      <c r="M287">
        <v>0</v>
      </c>
      <c r="N287">
        <v>1148</v>
      </c>
      <c r="O287">
        <v>228</v>
      </c>
      <c r="P287">
        <v>33</v>
      </c>
      <c r="Q287">
        <v>10</v>
      </c>
      <c r="R287">
        <v>3</v>
      </c>
      <c r="S287">
        <v>17</v>
      </c>
      <c r="T287">
        <v>118</v>
      </c>
      <c r="U287">
        <v>0</v>
      </c>
      <c r="V287">
        <v>33</v>
      </c>
      <c r="W287">
        <v>0</v>
      </c>
      <c r="X287">
        <v>0</v>
      </c>
    </row>
    <row r="288" spans="1:24" x14ac:dyDescent="0.2">
      <c r="A288" t="str">
        <f t="shared" si="4"/>
        <v>5032</v>
      </c>
      <c r="B288">
        <v>503</v>
      </c>
      <c r="C288">
        <v>2</v>
      </c>
      <c r="D288" t="s">
        <v>341</v>
      </c>
      <c r="E288">
        <v>63361</v>
      </c>
      <c r="F288">
        <v>0</v>
      </c>
      <c r="G288">
        <v>0</v>
      </c>
      <c r="H288">
        <v>0</v>
      </c>
      <c r="I288">
        <v>65</v>
      </c>
      <c r="J288">
        <v>0</v>
      </c>
      <c r="K288">
        <v>63427</v>
      </c>
      <c r="L288">
        <v>2328</v>
      </c>
      <c r="M288">
        <v>46</v>
      </c>
      <c r="N288">
        <v>669</v>
      </c>
      <c r="O288">
        <v>368</v>
      </c>
      <c r="P288">
        <v>56</v>
      </c>
      <c r="Q288">
        <v>0</v>
      </c>
      <c r="R288">
        <v>0</v>
      </c>
      <c r="S288">
        <v>0</v>
      </c>
      <c r="T288">
        <v>241</v>
      </c>
      <c r="U288">
        <v>0</v>
      </c>
      <c r="V288">
        <v>119</v>
      </c>
      <c r="W288">
        <v>0</v>
      </c>
      <c r="X288">
        <v>7</v>
      </c>
    </row>
    <row r="289" spans="1:25" x14ac:dyDescent="0.2">
      <c r="A289" t="str">
        <f t="shared" si="4"/>
        <v>5041</v>
      </c>
      <c r="B289">
        <v>504</v>
      </c>
      <c r="C289">
        <v>1</v>
      </c>
      <c r="D289" t="s">
        <v>342</v>
      </c>
      <c r="E289">
        <v>29453</v>
      </c>
      <c r="F289">
        <v>172</v>
      </c>
      <c r="G289">
        <v>0</v>
      </c>
      <c r="H289">
        <v>0</v>
      </c>
      <c r="I289">
        <v>410</v>
      </c>
      <c r="J289">
        <v>0</v>
      </c>
      <c r="K289">
        <v>30035</v>
      </c>
      <c r="L289">
        <v>510</v>
      </c>
      <c r="M289">
        <v>19</v>
      </c>
      <c r="N289">
        <v>594</v>
      </c>
      <c r="O289">
        <v>89</v>
      </c>
      <c r="P289">
        <v>5</v>
      </c>
      <c r="Q289">
        <v>47</v>
      </c>
      <c r="R289">
        <v>0</v>
      </c>
      <c r="S289">
        <v>427</v>
      </c>
      <c r="T289">
        <v>285</v>
      </c>
      <c r="U289">
        <v>0</v>
      </c>
      <c r="V289">
        <v>12</v>
      </c>
      <c r="W289">
        <v>0</v>
      </c>
      <c r="X289">
        <v>0</v>
      </c>
    </row>
    <row r="290" spans="1:25" x14ac:dyDescent="0.2">
      <c r="A290" t="str">
        <f t="shared" si="4"/>
        <v>5042</v>
      </c>
      <c r="B290">
        <v>504</v>
      </c>
      <c r="C290">
        <v>2</v>
      </c>
      <c r="D290" t="s">
        <v>343</v>
      </c>
      <c r="E290">
        <v>12723</v>
      </c>
      <c r="F290">
        <v>0</v>
      </c>
      <c r="G290">
        <v>0</v>
      </c>
      <c r="H290">
        <v>0</v>
      </c>
      <c r="I290">
        <v>119</v>
      </c>
      <c r="J290">
        <v>0</v>
      </c>
      <c r="K290">
        <v>12842</v>
      </c>
      <c r="L290">
        <v>1203</v>
      </c>
      <c r="M290">
        <v>0</v>
      </c>
      <c r="N290">
        <v>1049</v>
      </c>
      <c r="O290">
        <v>148</v>
      </c>
      <c r="P290">
        <v>81</v>
      </c>
      <c r="Q290">
        <v>849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</row>
    <row r="291" spans="1:25" x14ac:dyDescent="0.2">
      <c r="A291" t="str">
        <f t="shared" si="4"/>
        <v>5043</v>
      </c>
      <c r="B291">
        <v>504</v>
      </c>
      <c r="C291">
        <v>3</v>
      </c>
      <c r="D291" t="s">
        <v>344</v>
      </c>
      <c r="E291">
        <v>42285</v>
      </c>
      <c r="F291">
        <v>0</v>
      </c>
      <c r="G291">
        <v>0</v>
      </c>
      <c r="H291">
        <v>0</v>
      </c>
      <c r="I291">
        <v>327</v>
      </c>
      <c r="J291">
        <v>0</v>
      </c>
      <c r="K291">
        <v>42612</v>
      </c>
      <c r="L291">
        <v>698</v>
      </c>
      <c r="M291">
        <v>0</v>
      </c>
      <c r="N291">
        <v>568</v>
      </c>
      <c r="O291">
        <v>144</v>
      </c>
      <c r="P291">
        <v>58</v>
      </c>
      <c r="Q291">
        <v>21</v>
      </c>
      <c r="R291">
        <v>48</v>
      </c>
      <c r="S291">
        <v>0</v>
      </c>
      <c r="T291">
        <v>85</v>
      </c>
      <c r="U291">
        <v>0</v>
      </c>
      <c r="V291">
        <v>25</v>
      </c>
      <c r="W291">
        <v>0</v>
      </c>
      <c r="X291">
        <v>0</v>
      </c>
    </row>
    <row r="292" spans="1:25" x14ac:dyDescent="0.2">
      <c r="A292" t="str">
        <f t="shared" si="4"/>
        <v>5044</v>
      </c>
      <c r="B292">
        <v>504</v>
      </c>
      <c r="C292">
        <v>4</v>
      </c>
      <c r="D292" t="s">
        <v>345</v>
      </c>
      <c r="E292">
        <v>38604</v>
      </c>
      <c r="F292">
        <v>75</v>
      </c>
      <c r="G292">
        <v>0</v>
      </c>
      <c r="H292">
        <v>0</v>
      </c>
      <c r="I292">
        <v>361</v>
      </c>
      <c r="J292">
        <v>0</v>
      </c>
      <c r="K292">
        <v>39040</v>
      </c>
      <c r="L292">
        <v>738</v>
      </c>
      <c r="M292">
        <v>196</v>
      </c>
      <c r="N292">
        <v>284</v>
      </c>
      <c r="O292">
        <v>85</v>
      </c>
      <c r="P292">
        <v>86</v>
      </c>
      <c r="Q292">
        <v>0</v>
      </c>
      <c r="R292">
        <v>0</v>
      </c>
      <c r="S292">
        <v>0</v>
      </c>
      <c r="T292">
        <v>27</v>
      </c>
      <c r="U292">
        <v>0</v>
      </c>
      <c r="V292">
        <v>7</v>
      </c>
      <c r="W292">
        <v>0</v>
      </c>
      <c r="X292">
        <v>0</v>
      </c>
    </row>
    <row r="293" spans="1:25" x14ac:dyDescent="0.2">
      <c r="A293" t="str">
        <f t="shared" si="4"/>
        <v>5045</v>
      </c>
      <c r="B293">
        <v>504</v>
      </c>
      <c r="C293">
        <v>5</v>
      </c>
      <c r="D293" t="s">
        <v>346</v>
      </c>
      <c r="E293">
        <v>17008</v>
      </c>
      <c r="F293">
        <v>3779</v>
      </c>
      <c r="G293">
        <v>0</v>
      </c>
      <c r="H293">
        <v>0</v>
      </c>
      <c r="I293">
        <v>37</v>
      </c>
      <c r="J293">
        <v>0</v>
      </c>
      <c r="K293">
        <v>20824</v>
      </c>
      <c r="L293">
        <v>895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</row>
    <row r="294" spans="1:25" x14ac:dyDescent="0.2">
      <c r="A294" t="str">
        <f t="shared" si="4"/>
        <v>5061</v>
      </c>
      <c r="B294">
        <v>506</v>
      </c>
      <c r="C294">
        <v>1</v>
      </c>
      <c r="D294" t="s">
        <v>61</v>
      </c>
      <c r="E294">
        <v>16149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16149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650</v>
      </c>
      <c r="T294">
        <v>0</v>
      </c>
      <c r="U294">
        <v>0</v>
      </c>
      <c r="V294">
        <v>0</v>
      </c>
      <c r="W294">
        <v>0</v>
      </c>
    </row>
    <row r="295" spans="1:25" x14ac:dyDescent="0.2">
      <c r="A295" t="str">
        <f t="shared" si="4"/>
        <v>5062</v>
      </c>
      <c r="B295">
        <v>506</v>
      </c>
      <c r="C295">
        <v>2</v>
      </c>
      <c r="D295" t="s">
        <v>62</v>
      </c>
      <c r="E295">
        <v>1539</v>
      </c>
      <c r="F295">
        <v>13569</v>
      </c>
      <c r="G295">
        <v>0</v>
      </c>
      <c r="H295">
        <v>0</v>
      </c>
      <c r="I295">
        <v>0</v>
      </c>
      <c r="J295">
        <v>0</v>
      </c>
      <c r="K295">
        <v>15107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</row>
    <row r="296" spans="1:25" x14ac:dyDescent="0.2">
      <c r="A296" t="str">
        <f t="shared" si="4"/>
        <v>5063</v>
      </c>
      <c r="B296">
        <v>506</v>
      </c>
      <c r="C296">
        <v>3</v>
      </c>
      <c r="D296" t="s">
        <v>63</v>
      </c>
      <c r="E296">
        <v>5577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5577</v>
      </c>
      <c r="L296">
        <v>0</v>
      </c>
      <c r="M296">
        <v>0</v>
      </c>
      <c r="N296">
        <v>0</v>
      </c>
      <c r="O296">
        <v>0</v>
      </c>
      <c r="P296">
        <v>1353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</row>
    <row r="297" spans="1:25" x14ac:dyDescent="0.2">
      <c r="A297" t="str">
        <f t="shared" si="4"/>
        <v>5064</v>
      </c>
      <c r="B297">
        <v>506</v>
      </c>
      <c r="C297">
        <v>4</v>
      </c>
      <c r="D297" t="s">
        <v>64</v>
      </c>
      <c r="E297">
        <v>23042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27311</v>
      </c>
      <c r="L297">
        <v>0</v>
      </c>
      <c r="M297">
        <v>0</v>
      </c>
      <c r="N297">
        <v>0</v>
      </c>
      <c r="O297">
        <v>11</v>
      </c>
      <c r="P297">
        <v>37</v>
      </c>
      <c r="Q297">
        <v>330</v>
      </c>
      <c r="R297">
        <v>0</v>
      </c>
      <c r="S297">
        <v>0</v>
      </c>
      <c r="T297">
        <v>114</v>
      </c>
      <c r="U297">
        <v>0</v>
      </c>
      <c r="V297">
        <v>0</v>
      </c>
      <c r="W297">
        <v>13931</v>
      </c>
      <c r="X297">
        <v>54</v>
      </c>
      <c r="Y297">
        <v>0</v>
      </c>
    </row>
    <row r="298" spans="1:25" x14ac:dyDescent="0.2">
      <c r="A298" t="str">
        <f t="shared" si="4"/>
        <v>5065</v>
      </c>
      <c r="B298">
        <v>506</v>
      </c>
      <c r="C298">
        <v>5</v>
      </c>
      <c r="D298" t="s">
        <v>347</v>
      </c>
      <c r="E298">
        <v>6205</v>
      </c>
      <c r="F298">
        <v>0</v>
      </c>
      <c r="G298">
        <v>0</v>
      </c>
      <c r="H298">
        <v>0</v>
      </c>
      <c r="I298">
        <v>45</v>
      </c>
      <c r="J298">
        <v>0</v>
      </c>
      <c r="K298">
        <v>6250</v>
      </c>
      <c r="L298">
        <v>0</v>
      </c>
      <c r="M298">
        <v>0</v>
      </c>
      <c r="N298">
        <v>0</v>
      </c>
      <c r="O298">
        <v>22</v>
      </c>
      <c r="P298">
        <v>44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0</v>
      </c>
    </row>
    <row r="299" spans="1:25" x14ac:dyDescent="0.2">
      <c r="A299" t="str">
        <f t="shared" si="4"/>
        <v>5071</v>
      </c>
      <c r="B299">
        <v>507</v>
      </c>
      <c r="C299">
        <v>1</v>
      </c>
      <c r="D299" t="s">
        <v>348</v>
      </c>
      <c r="E299">
        <v>10906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10906</v>
      </c>
      <c r="L299">
        <v>1936</v>
      </c>
      <c r="M299">
        <v>0</v>
      </c>
      <c r="N299">
        <v>0</v>
      </c>
      <c r="O299">
        <v>97</v>
      </c>
      <c r="P299">
        <v>24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</row>
    <row r="300" spans="1:25" x14ac:dyDescent="0.2">
      <c r="A300" t="str">
        <f t="shared" si="4"/>
        <v>5072</v>
      </c>
      <c r="B300">
        <v>507</v>
      </c>
      <c r="C300">
        <v>2</v>
      </c>
      <c r="D300" t="s">
        <v>349</v>
      </c>
      <c r="E300">
        <v>13632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13632</v>
      </c>
      <c r="L300">
        <v>2143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</row>
    <row r="301" spans="1:25" x14ac:dyDescent="0.2">
      <c r="A301" t="str">
        <f t="shared" si="4"/>
        <v>5073</v>
      </c>
      <c r="B301">
        <v>507</v>
      </c>
      <c r="C301">
        <v>3</v>
      </c>
      <c r="D301" t="s">
        <v>350</v>
      </c>
      <c r="E301">
        <v>10022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10022</v>
      </c>
      <c r="L301">
        <v>525</v>
      </c>
      <c r="M301">
        <v>0</v>
      </c>
      <c r="N301">
        <v>0</v>
      </c>
      <c r="O301">
        <v>333</v>
      </c>
      <c r="P301">
        <v>75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</row>
    <row r="302" spans="1:25" x14ac:dyDescent="0.2">
      <c r="A302" t="str">
        <f t="shared" si="4"/>
        <v>5074</v>
      </c>
      <c r="B302">
        <v>507</v>
      </c>
      <c r="C302">
        <v>4</v>
      </c>
      <c r="D302" t="s">
        <v>351</v>
      </c>
      <c r="E302">
        <v>4718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4718</v>
      </c>
      <c r="L302">
        <v>324</v>
      </c>
      <c r="M302">
        <v>0</v>
      </c>
      <c r="N302">
        <v>0</v>
      </c>
      <c r="O302">
        <v>13</v>
      </c>
      <c r="P302">
        <v>98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0</v>
      </c>
    </row>
    <row r="303" spans="1:25" x14ac:dyDescent="0.2">
      <c r="A303" t="str">
        <f t="shared" si="4"/>
        <v>5075</v>
      </c>
      <c r="B303">
        <v>507</v>
      </c>
      <c r="C303">
        <v>5</v>
      </c>
      <c r="D303" t="s">
        <v>352</v>
      </c>
      <c r="E303">
        <v>3453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3453</v>
      </c>
      <c r="L303">
        <v>447</v>
      </c>
      <c r="M303">
        <v>0</v>
      </c>
      <c r="N303">
        <v>0</v>
      </c>
      <c r="O303">
        <v>48</v>
      </c>
      <c r="P303">
        <v>48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0</v>
      </c>
    </row>
    <row r="304" spans="1:25" x14ac:dyDescent="0.2">
      <c r="A304" t="str">
        <f t="shared" si="4"/>
        <v>5076</v>
      </c>
      <c r="B304">
        <v>507</v>
      </c>
      <c r="C304">
        <v>6</v>
      </c>
      <c r="D304" t="s">
        <v>353</v>
      </c>
      <c r="E304">
        <v>611</v>
      </c>
      <c r="F304">
        <v>1577</v>
      </c>
      <c r="G304">
        <v>0</v>
      </c>
      <c r="H304">
        <v>0</v>
      </c>
      <c r="I304">
        <v>0</v>
      </c>
      <c r="J304">
        <v>0</v>
      </c>
      <c r="K304">
        <v>7924</v>
      </c>
      <c r="L304">
        <v>359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</row>
    <row r="305" spans="1:24" x14ac:dyDescent="0.2">
      <c r="A305" t="str">
        <f t="shared" si="4"/>
        <v>5077</v>
      </c>
      <c r="B305">
        <v>507</v>
      </c>
      <c r="C305">
        <v>7</v>
      </c>
      <c r="D305" t="s">
        <v>354</v>
      </c>
      <c r="E305">
        <v>841</v>
      </c>
      <c r="F305">
        <v>1274</v>
      </c>
      <c r="G305">
        <v>0</v>
      </c>
      <c r="H305">
        <v>0</v>
      </c>
      <c r="I305">
        <v>0</v>
      </c>
      <c r="J305">
        <v>0</v>
      </c>
      <c r="K305">
        <v>7356</v>
      </c>
      <c r="L305">
        <v>213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</row>
    <row r="306" spans="1:24" x14ac:dyDescent="0.2">
      <c r="A306" t="str">
        <f t="shared" si="4"/>
        <v>5078</v>
      </c>
      <c r="B306">
        <v>507</v>
      </c>
      <c r="C306">
        <v>8</v>
      </c>
      <c r="D306" t="s">
        <v>355</v>
      </c>
      <c r="E306">
        <v>425</v>
      </c>
      <c r="F306">
        <v>1631</v>
      </c>
      <c r="G306">
        <v>0</v>
      </c>
      <c r="H306">
        <v>0</v>
      </c>
      <c r="I306">
        <v>0</v>
      </c>
      <c r="J306">
        <v>0</v>
      </c>
      <c r="K306">
        <v>8130</v>
      </c>
      <c r="L306">
        <v>439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</row>
    <row r="307" spans="1:24" x14ac:dyDescent="0.2">
      <c r="A307" t="str">
        <f t="shared" si="4"/>
        <v>5079</v>
      </c>
      <c r="B307">
        <v>507</v>
      </c>
      <c r="C307">
        <v>9</v>
      </c>
      <c r="D307" t="s">
        <v>356</v>
      </c>
      <c r="E307">
        <v>4004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4004</v>
      </c>
      <c r="L307">
        <v>60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</row>
    <row r="308" spans="1:24" x14ac:dyDescent="0.2">
      <c r="A308" t="str">
        <f t="shared" si="4"/>
        <v>5081</v>
      </c>
      <c r="B308">
        <v>508</v>
      </c>
      <c r="C308">
        <v>1</v>
      </c>
      <c r="D308" t="s">
        <v>357</v>
      </c>
      <c r="E308">
        <v>1369</v>
      </c>
      <c r="F308">
        <v>1362</v>
      </c>
      <c r="G308">
        <v>0</v>
      </c>
      <c r="H308">
        <v>0</v>
      </c>
      <c r="I308">
        <v>10</v>
      </c>
      <c r="J308">
        <v>0</v>
      </c>
      <c r="K308">
        <v>2742</v>
      </c>
      <c r="L308">
        <v>46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</row>
    <row r="309" spans="1:24" x14ac:dyDescent="0.2">
      <c r="A309" t="str">
        <f t="shared" si="4"/>
        <v>5082</v>
      </c>
      <c r="B309">
        <v>508</v>
      </c>
      <c r="C309">
        <v>2</v>
      </c>
      <c r="D309" t="s">
        <v>358</v>
      </c>
      <c r="E309">
        <v>3491</v>
      </c>
      <c r="F309">
        <v>4589</v>
      </c>
      <c r="G309">
        <v>0</v>
      </c>
      <c r="H309">
        <v>0</v>
      </c>
      <c r="I309">
        <v>9852</v>
      </c>
      <c r="J309">
        <v>0</v>
      </c>
      <c r="K309">
        <v>28800</v>
      </c>
      <c r="L309">
        <v>75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</row>
    <row r="310" spans="1:24" x14ac:dyDescent="0.2">
      <c r="A310" t="str">
        <f t="shared" si="4"/>
        <v>6011</v>
      </c>
      <c r="B310">
        <v>601</v>
      </c>
      <c r="C310">
        <v>1</v>
      </c>
      <c r="D310" t="s">
        <v>359</v>
      </c>
      <c r="E310">
        <v>31233</v>
      </c>
      <c r="F310">
        <v>1597</v>
      </c>
      <c r="G310">
        <v>0</v>
      </c>
      <c r="H310">
        <v>0</v>
      </c>
      <c r="I310">
        <v>0</v>
      </c>
      <c r="J310">
        <v>0</v>
      </c>
      <c r="K310">
        <v>32830</v>
      </c>
      <c r="L310">
        <v>1479</v>
      </c>
      <c r="M310">
        <v>107</v>
      </c>
      <c r="N310">
        <v>355</v>
      </c>
      <c r="O310">
        <v>118</v>
      </c>
      <c r="P310">
        <v>21</v>
      </c>
      <c r="Q310">
        <v>1209</v>
      </c>
      <c r="R310">
        <v>0</v>
      </c>
      <c r="S310">
        <v>300</v>
      </c>
      <c r="T310">
        <v>0</v>
      </c>
      <c r="U310">
        <v>0</v>
      </c>
      <c r="V310">
        <v>69</v>
      </c>
      <c r="W310">
        <v>0</v>
      </c>
      <c r="X310">
        <v>0</v>
      </c>
    </row>
    <row r="311" spans="1:24" x14ac:dyDescent="0.2">
      <c r="A311" t="str">
        <f t="shared" si="4"/>
        <v>6012</v>
      </c>
      <c r="B311">
        <v>601</v>
      </c>
      <c r="C311">
        <v>2</v>
      </c>
      <c r="D311" t="s">
        <v>360</v>
      </c>
      <c r="E311">
        <v>35768</v>
      </c>
      <c r="F311">
        <v>318</v>
      </c>
      <c r="G311">
        <v>0</v>
      </c>
      <c r="H311">
        <v>0</v>
      </c>
      <c r="I311">
        <v>572</v>
      </c>
      <c r="J311">
        <v>0</v>
      </c>
      <c r="K311">
        <v>36658</v>
      </c>
      <c r="L311">
        <v>258</v>
      </c>
      <c r="M311">
        <v>0</v>
      </c>
      <c r="N311">
        <v>645</v>
      </c>
      <c r="O311">
        <v>159</v>
      </c>
      <c r="P311">
        <v>69</v>
      </c>
      <c r="Q311">
        <v>242</v>
      </c>
      <c r="R311">
        <v>8</v>
      </c>
      <c r="S311">
        <v>53</v>
      </c>
      <c r="T311">
        <v>0</v>
      </c>
      <c r="U311">
        <v>0</v>
      </c>
      <c r="V311">
        <v>37</v>
      </c>
      <c r="W311">
        <v>0</v>
      </c>
      <c r="X311">
        <v>0</v>
      </c>
    </row>
    <row r="312" spans="1:24" x14ac:dyDescent="0.2">
      <c r="A312" t="str">
        <f t="shared" si="4"/>
        <v>6013</v>
      </c>
      <c r="B312">
        <v>601</v>
      </c>
      <c r="C312">
        <v>3</v>
      </c>
      <c r="D312" t="s">
        <v>361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5724</v>
      </c>
      <c r="L312">
        <v>81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4004</v>
      </c>
      <c r="W312">
        <v>67</v>
      </c>
      <c r="X312">
        <v>0</v>
      </c>
    </row>
    <row r="313" spans="1:24" x14ac:dyDescent="0.2">
      <c r="A313" t="str">
        <f t="shared" si="4"/>
        <v>6021</v>
      </c>
      <c r="B313">
        <v>602</v>
      </c>
      <c r="C313">
        <v>1</v>
      </c>
      <c r="D313" t="s">
        <v>362</v>
      </c>
      <c r="E313">
        <v>8738</v>
      </c>
      <c r="F313">
        <v>1545</v>
      </c>
      <c r="G313">
        <v>0</v>
      </c>
      <c r="H313">
        <v>0</v>
      </c>
      <c r="I313">
        <v>20</v>
      </c>
      <c r="J313">
        <v>0</v>
      </c>
      <c r="K313">
        <v>17370</v>
      </c>
      <c r="L313">
        <v>686</v>
      </c>
      <c r="M313">
        <v>0</v>
      </c>
      <c r="N313">
        <v>110</v>
      </c>
      <c r="O313">
        <v>90</v>
      </c>
      <c r="P313">
        <v>27</v>
      </c>
      <c r="Q313">
        <v>0</v>
      </c>
      <c r="R313">
        <v>0</v>
      </c>
      <c r="S313">
        <v>516</v>
      </c>
      <c r="T313">
        <v>0</v>
      </c>
      <c r="U313">
        <v>0</v>
      </c>
      <c r="V313">
        <v>0</v>
      </c>
      <c r="W313">
        <v>0</v>
      </c>
      <c r="X313">
        <v>0</v>
      </c>
    </row>
    <row r="314" spans="1:24" x14ac:dyDescent="0.2">
      <c r="A314" t="str">
        <f t="shared" si="4"/>
        <v>6022</v>
      </c>
      <c r="B314">
        <v>602</v>
      </c>
      <c r="C314">
        <v>2</v>
      </c>
      <c r="D314" t="s">
        <v>363</v>
      </c>
      <c r="E314">
        <v>1044</v>
      </c>
      <c r="F314">
        <v>367</v>
      </c>
      <c r="G314">
        <v>0</v>
      </c>
      <c r="H314">
        <v>0</v>
      </c>
      <c r="I314">
        <v>39</v>
      </c>
      <c r="J314">
        <v>0</v>
      </c>
      <c r="K314">
        <v>1450</v>
      </c>
      <c r="L314">
        <v>10</v>
      </c>
      <c r="M314">
        <v>0</v>
      </c>
      <c r="N314">
        <v>17</v>
      </c>
      <c r="O314">
        <v>23</v>
      </c>
      <c r="P314">
        <v>83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</row>
    <row r="315" spans="1:24" x14ac:dyDescent="0.2">
      <c r="A315" t="str">
        <f t="shared" si="4"/>
        <v>6023</v>
      </c>
      <c r="B315">
        <v>602</v>
      </c>
      <c r="C315">
        <v>3</v>
      </c>
      <c r="D315" t="s">
        <v>65</v>
      </c>
      <c r="E315">
        <v>23801</v>
      </c>
      <c r="F315">
        <v>7419</v>
      </c>
      <c r="G315">
        <v>0</v>
      </c>
      <c r="H315">
        <v>0</v>
      </c>
      <c r="I315">
        <v>0</v>
      </c>
      <c r="J315">
        <v>0</v>
      </c>
      <c r="K315">
        <v>31220</v>
      </c>
      <c r="L315">
        <v>646</v>
      </c>
      <c r="M315">
        <v>0</v>
      </c>
      <c r="N315">
        <v>668</v>
      </c>
      <c r="O315">
        <v>79</v>
      </c>
      <c r="P315">
        <v>73</v>
      </c>
      <c r="Q315">
        <v>69</v>
      </c>
      <c r="R315">
        <v>201</v>
      </c>
      <c r="S315">
        <v>0</v>
      </c>
      <c r="T315">
        <v>0</v>
      </c>
      <c r="U315">
        <v>0</v>
      </c>
      <c r="V315">
        <v>34</v>
      </c>
      <c r="W315">
        <v>0</v>
      </c>
      <c r="X315">
        <v>0</v>
      </c>
    </row>
    <row r="316" spans="1:24" x14ac:dyDescent="0.2">
      <c r="A316" t="str">
        <f t="shared" si="4"/>
        <v>6024</v>
      </c>
      <c r="B316">
        <v>602</v>
      </c>
      <c r="C316">
        <v>4</v>
      </c>
      <c r="D316" t="s">
        <v>66</v>
      </c>
      <c r="E316">
        <v>23875</v>
      </c>
      <c r="F316">
        <v>6313</v>
      </c>
      <c r="G316">
        <v>0</v>
      </c>
      <c r="H316">
        <v>0</v>
      </c>
      <c r="I316">
        <v>0</v>
      </c>
      <c r="J316">
        <v>0</v>
      </c>
      <c r="K316">
        <v>30188</v>
      </c>
      <c r="L316">
        <v>1914</v>
      </c>
      <c r="M316">
        <v>0</v>
      </c>
      <c r="N316">
        <v>217</v>
      </c>
      <c r="O316">
        <v>5</v>
      </c>
      <c r="P316">
        <v>63</v>
      </c>
      <c r="Q316">
        <v>180</v>
      </c>
      <c r="R316">
        <v>24</v>
      </c>
      <c r="S316">
        <v>315</v>
      </c>
      <c r="T316">
        <v>0</v>
      </c>
      <c r="U316">
        <v>0</v>
      </c>
      <c r="V316">
        <v>22</v>
      </c>
      <c r="W316">
        <v>0</v>
      </c>
      <c r="X316">
        <v>0</v>
      </c>
    </row>
    <row r="317" spans="1:24" x14ac:dyDescent="0.2">
      <c r="A317" t="str">
        <f t="shared" si="4"/>
        <v>6031</v>
      </c>
      <c r="B317">
        <v>603</v>
      </c>
      <c r="C317">
        <v>1</v>
      </c>
      <c r="D317" t="s">
        <v>364</v>
      </c>
      <c r="E317">
        <v>14702</v>
      </c>
      <c r="F317">
        <v>0</v>
      </c>
      <c r="G317">
        <v>0</v>
      </c>
      <c r="H317">
        <v>0</v>
      </c>
      <c r="I317">
        <v>121</v>
      </c>
      <c r="J317">
        <v>0</v>
      </c>
      <c r="K317">
        <v>14822</v>
      </c>
      <c r="L317">
        <v>445</v>
      </c>
      <c r="M317">
        <v>0</v>
      </c>
      <c r="N317">
        <v>225</v>
      </c>
      <c r="O317">
        <v>85</v>
      </c>
      <c r="P317">
        <v>31</v>
      </c>
      <c r="Q317">
        <v>76</v>
      </c>
      <c r="R317">
        <v>16</v>
      </c>
      <c r="S317">
        <v>0</v>
      </c>
      <c r="T317">
        <v>0</v>
      </c>
      <c r="U317">
        <v>0</v>
      </c>
      <c r="V317">
        <v>12</v>
      </c>
      <c r="W317">
        <v>0</v>
      </c>
      <c r="X317">
        <v>0</v>
      </c>
    </row>
    <row r="318" spans="1:24" x14ac:dyDescent="0.2">
      <c r="A318" t="str">
        <f t="shared" si="4"/>
        <v>6032</v>
      </c>
      <c r="B318">
        <v>603</v>
      </c>
      <c r="C318">
        <v>2</v>
      </c>
      <c r="D318" t="s">
        <v>365</v>
      </c>
      <c r="E318">
        <v>23163</v>
      </c>
      <c r="F318">
        <v>202</v>
      </c>
      <c r="G318">
        <v>0</v>
      </c>
      <c r="H318">
        <v>0</v>
      </c>
      <c r="I318">
        <v>17</v>
      </c>
      <c r="J318">
        <v>0</v>
      </c>
      <c r="K318">
        <v>23381</v>
      </c>
      <c r="L318">
        <v>1250</v>
      </c>
      <c r="M318">
        <v>0</v>
      </c>
      <c r="N318">
        <v>663</v>
      </c>
      <c r="O318">
        <v>125</v>
      </c>
      <c r="P318">
        <v>22</v>
      </c>
      <c r="Q318">
        <v>133</v>
      </c>
      <c r="R318">
        <v>0</v>
      </c>
      <c r="S318">
        <v>165</v>
      </c>
      <c r="T318">
        <v>0</v>
      </c>
      <c r="U318">
        <v>0</v>
      </c>
      <c r="V318">
        <v>29</v>
      </c>
      <c r="W318">
        <v>0</v>
      </c>
      <c r="X318">
        <v>0</v>
      </c>
    </row>
    <row r="319" spans="1:24" x14ac:dyDescent="0.2">
      <c r="A319" t="str">
        <f t="shared" si="4"/>
        <v>6033</v>
      </c>
      <c r="B319">
        <v>603</v>
      </c>
      <c r="C319">
        <v>3</v>
      </c>
      <c r="D319" t="s">
        <v>366</v>
      </c>
      <c r="E319">
        <v>11902</v>
      </c>
      <c r="F319">
        <v>0</v>
      </c>
      <c r="G319">
        <v>0</v>
      </c>
      <c r="H319">
        <v>0</v>
      </c>
      <c r="I319">
        <v>82</v>
      </c>
      <c r="J319">
        <v>0</v>
      </c>
      <c r="K319">
        <v>11983</v>
      </c>
      <c r="L319">
        <v>476</v>
      </c>
      <c r="M319">
        <v>0</v>
      </c>
      <c r="N319">
        <v>132</v>
      </c>
      <c r="O319">
        <v>269</v>
      </c>
      <c r="P319">
        <v>8</v>
      </c>
      <c r="Q319">
        <v>78</v>
      </c>
      <c r="R319">
        <v>55</v>
      </c>
      <c r="S319">
        <v>0</v>
      </c>
      <c r="T319">
        <v>0</v>
      </c>
      <c r="U319">
        <v>0</v>
      </c>
      <c r="V319">
        <v>9</v>
      </c>
      <c r="W319">
        <v>0</v>
      </c>
      <c r="X319">
        <v>0</v>
      </c>
    </row>
    <row r="320" spans="1:24" x14ac:dyDescent="0.2">
      <c r="A320" t="str">
        <f t="shared" si="4"/>
        <v>6034</v>
      </c>
      <c r="B320">
        <v>603</v>
      </c>
      <c r="C320">
        <v>4</v>
      </c>
      <c r="D320" t="s">
        <v>367</v>
      </c>
      <c r="E320">
        <v>6132</v>
      </c>
      <c r="F320">
        <v>0</v>
      </c>
      <c r="G320">
        <v>2542</v>
      </c>
      <c r="H320">
        <v>0</v>
      </c>
      <c r="I320">
        <v>29</v>
      </c>
      <c r="J320">
        <v>0</v>
      </c>
      <c r="K320">
        <v>8704</v>
      </c>
      <c r="L320">
        <v>210</v>
      </c>
      <c r="M320">
        <v>136</v>
      </c>
      <c r="N320">
        <v>129</v>
      </c>
      <c r="O320">
        <v>152</v>
      </c>
      <c r="P320">
        <v>5</v>
      </c>
      <c r="Q320">
        <v>0</v>
      </c>
      <c r="R320">
        <v>9</v>
      </c>
      <c r="S320">
        <v>0</v>
      </c>
      <c r="T320">
        <v>0</v>
      </c>
      <c r="U320">
        <v>0</v>
      </c>
      <c r="V320">
        <v>29</v>
      </c>
      <c r="W320">
        <v>0</v>
      </c>
      <c r="X320">
        <v>0</v>
      </c>
    </row>
    <row r="321" spans="1:24" x14ac:dyDescent="0.2">
      <c r="A321" t="str">
        <f t="shared" si="4"/>
        <v>6035</v>
      </c>
      <c r="B321">
        <v>603</v>
      </c>
      <c r="C321">
        <v>5</v>
      </c>
      <c r="D321" t="s">
        <v>71</v>
      </c>
      <c r="E321">
        <v>12566</v>
      </c>
      <c r="F321">
        <v>186</v>
      </c>
      <c r="G321">
        <v>0</v>
      </c>
      <c r="H321">
        <v>0</v>
      </c>
      <c r="I321">
        <v>224</v>
      </c>
      <c r="J321">
        <v>11</v>
      </c>
      <c r="K321">
        <v>12987</v>
      </c>
      <c r="L321">
        <v>162</v>
      </c>
      <c r="M321">
        <v>0</v>
      </c>
      <c r="N321">
        <v>698</v>
      </c>
      <c r="O321">
        <v>72</v>
      </c>
      <c r="P321">
        <v>82</v>
      </c>
      <c r="Q321">
        <v>59</v>
      </c>
      <c r="R321">
        <v>0</v>
      </c>
      <c r="S321">
        <v>0</v>
      </c>
      <c r="T321">
        <v>404</v>
      </c>
      <c r="U321">
        <v>0</v>
      </c>
      <c r="V321">
        <v>18</v>
      </c>
      <c r="W321">
        <v>0</v>
      </c>
      <c r="X321">
        <v>0</v>
      </c>
    </row>
    <row r="322" spans="1:24" x14ac:dyDescent="0.2">
      <c r="A322" t="str">
        <f t="shared" ref="A322:A385" si="5">B322&amp;C322</f>
        <v>6036</v>
      </c>
      <c r="B322">
        <v>603</v>
      </c>
      <c r="C322">
        <v>6</v>
      </c>
      <c r="D322" t="s">
        <v>368</v>
      </c>
      <c r="E322">
        <v>2691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2691</v>
      </c>
      <c r="L322">
        <v>24</v>
      </c>
      <c r="M322">
        <v>0</v>
      </c>
      <c r="N322">
        <v>54</v>
      </c>
      <c r="O322">
        <v>4</v>
      </c>
      <c r="P322">
        <v>8</v>
      </c>
      <c r="Q322">
        <v>0</v>
      </c>
      <c r="R322">
        <v>0</v>
      </c>
      <c r="S322">
        <v>484</v>
      </c>
      <c r="T322">
        <v>0</v>
      </c>
      <c r="U322">
        <v>0</v>
      </c>
      <c r="V322">
        <v>0</v>
      </c>
      <c r="W322">
        <v>0</v>
      </c>
      <c r="X322">
        <v>0</v>
      </c>
    </row>
    <row r="323" spans="1:24" x14ac:dyDescent="0.2">
      <c r="A323" t="str">
        <f t="shared" si="5"/>
        <v>6037</v>
      </c>
      <c r="B323">
        <v>603</v>
      </c>
      <c r="C323">
        <v>7</v>
      </c>
      <c r="D323" t="s">
        <v>369</v>
      </c>
      <c r="E323">
        <v>3128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3128</v>
      </c>
      <c r="L323">
        <v>72</v>
      </c>
      <c r="M323">
        <v>0</v>
      </c>
      <c r="N323">
        <v>58</v>
      </c>
      <c r="O323">
        <v>33</v>
      </c>
      <c r="P323">
        <v>7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</row>
    <row r="324" spans="1:24" x14ac:dyDescent="0.2">
      <c r="A324" t="str">
        <f t="shared" si="5"/>
        <v>6038</v>
      </c>
      <c r="B324">
        <v>603</v>
      </c>
      <c r="C324">
        <v>8</v>
      </c>
      <c r="D324" t="s">
        <v>370</v>
      </c>
      <c r="E324">
        <v>1794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1794</v>
      </c>
      <c r="L324">
        <v>134</v>
      </c>
      <c r="M324">
        <v>0</v>
      </c>
      <c r="N324">
        <v>0</v>
      </c>
      <c r="O324">
        <v>11</v>
      </c>
      <c r="P324">
        <v>23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</row>
    <row r="325" spans="1:24" x14ac:dyDescent="0.2">
      <c r="A325" t="str">
        <f t="shared" si="5"/>
        <v>6041</v>
      </c>
      <c r="B325">
        <v>604</v>
      </c>
      <c r="C325">
        <v>1</v>
      </c>
      <c r="D325" t="s">
        <v>371</v>
      </c>
      <c r="E325">
        <v>4624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4624</v>
      </c>
      <c r="L325">
        <v>69</v>
      </c>
      <c r="M325">
        <v>0</v>
      </c>
      <c r="N325">
        <v>118</v>
      </c>
      <c r="O325">
        <v>0</v>
      </c>
      <c r="P325">
        <v>0</v>
      </c>
      <c r="Q325">
        <v>52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</row>
    <row r="326" spans="1:24" x14ac:dyDescent="0.2">
      <c r="A326" t="str">
        <f t="shared" si="5"/>
        <v>6042</v>
      </c>
      <c r="B326">
        <v>604</v>
      </c>
      <c r="C326">
        <v>2</v>
      </c>
      <c r="D326" t="s">
        <v>372</v>
      </c>
      <c r="E326">
        <v>10705</v>
      </c>
      <c r="F326">
        <v>380</v>
      </c>
      <c r="G326">
        <v>0</v>
      </c>
      <c r="H326">
        <v>0</v>
      </c>
      <c r="I326">
        <v>74</v>
      </c>
      <c r="J326">
        <v>0</v>
      </c>
      <c r="K326">
        <v>11159</v>
      </c>
      <c r="L326">
        <v>602</v>
      </c>
      <c r="M326">
        <v>0</v>
      </c>
      <c r="N326">
        <v>160</v>
      </c>
      <c r="O326">
        <v>129</v>
      </c>
      <c r="P326">
        <v>58</v>
      </c>
      <c r="Q326">
        <v>1297</v>
      </c>
      <c r="R326">
        <v>24</v>
      </c>
      <c r="S326">
        <v>174</v>
      </c>
      <c r="T326">
        <v>0</v>
      </c>
      <c r="U326">
        <v>0</v>
      </c>
      <c r="V326">
        <v>35</v>
      </c>
      <c r="W326">
        <v>0</v>
      </c>
      <c r="X326">
        <v>0</v>
      </c>
    </row>
    <row r="327" spans="1:24" x14ac:dyDescent="0.2">
      <c r="A327" t="str">
        <f t="shared" si="5"/>
        <v>6043</v>
      </c>
      <c r="B327">
        <v>604</v>
      </c>
      <c r="C327">
        <v>3</v>
      </c>
      <c r="D327" t="s">
        <v>373</v>
      </c>
      <c r="E327">
        <v>22061</v>
      </c>
      <c r="F327">
        <v>228</v>
      </c>
      <c r="G327">
        <v>0</v>
      </c>
      <c r="H327">
        <v>0</v>
      </c>
      <c r="I327">
        <v>0</v>
      </c>
      <c r="J327">
        <v>0</v>
      </c>
      <c r="K327">
        <v>22289</v>
      </c>
      <c r="L327">
        <v>301</v>
      </c>
      <c r="M327">
        <v>0</v>
      </c>
      <c r="N327">
        <v>187</v>
      </c>
      <c r="O327">
        <v>158</v>
      </c>
      <c r="P327">
        <v>8</v>
      </c>
      <c r="Q327">
        <v>504</v>
      </c>
      <c r="R327">
        <v>5</v>
      </c>
      <c r="S327">
        <v>745</v>
      </c>
      <c r="T327">
        <v>0</v>
      </c>
      <c r="U327">
        <v>0</v>
      </c>
      <c r="V327">
        <v>55</v>
      </c>
      <c r="W327">
        <v>0</v>
      </c>
      <c r="X327">
        <v>0</v>
      </c>
    </row>
    <row r="328" spans="1:24" x14ac:dyDescent="0.2">
      <c r="A328" t="str">
        <f t="shared" si="5"/>
        <v>6044</v>
      </c>
      <c r="B328">
        <v>604</v>
      </c>
      <c r="C328">
        <v>4</v>
      </c>
      <c r="D328" t="s">
        <v>374</v>
      </c>
      <c r="E328">
        <v>224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224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</row>
    <row r="329" spans="1:24" x14ac:dyDescent="0.2">
      <c r="A329" t="str">
        <f t="shared" si="5"/>
        <v>6045</v>
      </c>
      <c r="B329">
        <v>604</v>
      </c>
      <c r="C329">
        <v>5</v>
      </c>
      <c r="D329" t="s">
        <v>375</v>
      </c>
      <c r="E329">
        <v>4697</v>
      </c>
      <c r="F329">
        <v>235</v>
      </c>
      <c r="G329">
        <v>0</v>
      </c>
      <c r="H329">
        <v>0</v>
      </c>
      <c r="I329">
        <v>0</v>
      </c>
      <c r="J329">
        <v>0</v>
      </c>
      <c r="K329">
        <v>4932</v>
      </c>
      <c r="L329">
        <v>337</v>
      </c>
      <c r="M329">
        <v>0</v>
      </c>
      <c r="N329">
        <v>74</v>
      </c>
      <c r="O329">
        <v>4</v>
      </c>
      <c r="P329">
        <v>97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10</v>
      </c>
      <c r="W329">
        <v>0</v>
      </c>
      <c r="X329">
        <v>0</v>
      </c>
    </row>
    <row r="330" spans="1:24" x14ac:dyDescent="0.2">
      <c r="A330" t="str">
        <f t="shared" si="5"/>
        <v>6046</v>
      </c>
      <c r="B330">
        <v>604</v>
      </c>
      <c r="C330">
        <v>6</v>
      </c>
      <c r="D330" t="s">
        <v>376</v>
      </c>
      <c r="E330">
        <v>17292</v>
      </c>
      <c r="F330">
        <v>243</v>
      </c>
      <c r="G330">
        <v>0</v>
      </c>
      <c r="H330">
        <v>0</v>
      </c>
      <c r="I330">
        <v>744</v>
      </c>
      <c r="J330">
        <v>0</v>
      </c>
      <c r="K330">
        <v>18279</v>
      </c>
      <c r="L330">
        <v>287</v>
      </c>
      <c r="M330">
        <v>0</v>
      </c>
      <c r="N330">
        <v>574</v>
      </c>
      <c r="O330">
        <v>67</v>
      </c>
      <c r="P330">
        <v>94</v>
      </c>
      <c r="Q330">
        <v>273</v>
      </c>
      <c r="R330">
        <v>22</v>
      </c>
      <c r="S330">
        <v>360</v>
      </c>
      <c r="T330">
        <v>0</v>
      </c>
      <c r="U330">
        <v>0</v>
      </c>
      <c r="V330">
        <v>59</v>
      </c>
      <c r="W330">
        <v>0</v>
      </c>
      <c r="X330">
        <v>0</v>
      </c>
    </row>
    <row r="331" spans="1:24" x14ac:dyDescent="0.2">
      <c r="A331" t="str">
        <f t="shared" si="5"/>
        <v>6047</v>
      </c>
      <c r="B331">
        <v>604</v>
      </c>
      <c r="C331">
        <v>7</v>
      </c>
      <c r="D331" t="s">
        <v>377</v>
      </c>
      <c r="E331">
        <v>3857</v>
      </c>
      <c r="F331">
        <v>0</v>
      </c>
      <c r="G331">
        <v>0</v>
      </c>
      <c r="H331">
        <v>0</v>
      </c>
      <c r="I331">
        <v>848</v>
      </c>
      <c r="J331">
        <v>34</v>
      </c>
      <c r="K331">
        <v>4740</v>
      </c>
      <c r="L331">
        <v>317</v>
      </c>
      <c r="M331">
        <v>0</v>
      </c>
      <c r="N331">
        <v>17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</row>
    <row r="332" spans="1:24" x14ac:dyDescent="0.2">
      <c r="A332" t="str">
        <f t="shared" si="5"/>
        <v>6051</v>
      </c>
      <c r="B332">
        <v>605</v>
      </c>
      <c r="C332">
        <v>1</v>
      </c>
      <c r="D332" t="s">
        <v>378</v>
      </c>
      <c r="E332">
        <v>1715</v>
      </c>
      <c r="F332">
        <v>0</v>
      </c>
      <c r="G332">
        <v>0</v>
      </c>
      <c r="H332">
        <v>0</v>
      </c>
      <c r="I332">
        <v>29</v>
      </c>
      <c r="J332">
        <v>0</v>
      </c>
      <c r="K332">
        <v>1744</v>
      </c>
      <c r="L332">
        <v>47</v>
      </c>
      <c r="M332">
        <v>72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</row>
    <row r="333" spans="1:24" x14ac:dyDescent="0.2">
      <c r="A333" t="str">
        <f t="shared" si="5"/>
        <v>6052</v>
      </c>
      <c r="B333">
        <v>605</v>
      </c>
      <c r="C333">
        <v>2</v>
      </c>
      <c r="D333" t="s">
        <v>379</v>
      </c>
      <c r="E333">
        <v>1592</v>
      </c>
      <c r="F333">
        <v>0</v>
      </c>
      <c r="G333">
        <v>0</v>
      </c>
      <c r="H333">
        <v>0</v>
      </c>
      <c r="I333">
        <v>106</v>
      </c>
      <c r="J333">
        <v>0</v>
      </c>
      <c r="K333">
        <v>1699</v>
      </c>
      <c r="L333">
        <v>0</v>
      </c>
      <c r="M333">
        <v>0</v>
      </c>
      <c r="N333">
        <v>0</v>
      </c>
      <c r="O333">
        <v>0</v>
      </c>
      <c r="P333">
        <v>67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</row>
    <row r="334" spans="1:24" x14ac:dyDescent="0.2">
      <c r="A334" t="str">
        <f t="shared" si="5"/>
        <v>6053</v>
      </c>
      <c r="B334">
        <v>605</v>
      </c>
      <c r="C334">
        <v>3</v>
      </c>
      <c r="D334" t="s">
        <v>380</v>
      </c>
      <c r="E334">
        <v>931</v>
      </c>
      <c r="F334">
        <v>2026</v>
      </c>
      <c r="G334">
        <v>0</v>
      </c>
      <c r="H334">
        <v>0</v>
      </c>
      <c r="I334">
        <v>0</v>
      </c>
      <c r="J334">
        <v>0</v>
      </c>
      <c r="K334">
        <v>2958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</row>
    <row r="335" spans="1:24" x14ac:dyDescent="0.2">
      <c r="A335" t="str">
        <f t="shared" si="5"/>
        <v>6054</v>
      </c>
      <c r="B335">
        <v>605</v>
      </c>
      <c r="C335">
        <v>4</v>
      </c>
      <c r="D335" t="s">
        <v>381</v>
      </c>
      <c r="E335">
        <v>5445</v>
      </c>
      <c r="F335">
        <v>0</v>
      </c>
      <c r="G335">
        <v>0</v>
      </c>
      <c r="H335">
        <v>0</v>
      </c>
      <c r="I335">
        <v>419</v>
      </c>
      <c r="J335">
        <v>0</v>
      </c>
      <c r="K335">
        <v>6670</v>
      </c>
      <c r="L335">
        <v>426</v>
      </c>
      <c r="M335">
        <v>0</v>
      </c>
      <c r="N335">
        <v>0</v>
      </c>
      <c r="O335">
        <v>12</v>
      </c>
      <c r="P335">
        <v>14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</row>
    <row r="336" spans="1:24" x14ac:dyDescent="0.2">
      <c r="A336" t="str">
        <f t="shared" si="5"/>
        <v>6055</v>
      </c>
      <c r="B336">
        <v>605</v>
      </c>
      <c r="C336">
        <v>5</v>
      </c>
      <c r="D336" t="s">
        <v>382</v>
      </c>
      <c r="E336">
        <v>5874</v>
      </c>
      <c r="F336">
        <v>0</v>
      </c>
      <c r="G336">
        <v>0</v>
      </c>
      <c r="H336">
        <v>0</v>
      </c>
      <c r="I336">
        <v>89</v>
      </c>
      <c r="J336">
        <v>0</v>
      </c>
      <c r="K336">
        <v>5963</v>
      </c>
      <c r="L336">
        <v>219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</row>
    <row r="337" spans="1:24" x14ac:dyDescent="0.2">
      <c r="A337" t="str">
        <f t="shared" si="5"/>
        <v>6056</v>
      </c>
      <c r="B337">
        <v>605</v>
      </c>
      <c r="C337">
        <v>6</v>
      </c>
      <c r="D337" t="s">
        <v>383</v>
      </c>
      <c r="E337">
        <v>4450</v>
      </c>
      <c r="F337">
        <v>354</v>
      </c>
      <c r="G337">
        <v>0</v>
      </c>
      <c r="H337">
        <v>0</v>
      </c>
      <c r="I337">
        <v>0</v>
      </c>
      <c r="J337">
        <v>0</v>
      </c>
      <c r="K337">
        <v>4804</v>
      </c>
      <c r="L337">
        <v>22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</row>
    <row r="338" spans="1:24" x14ac:dyDescent="0.2">
      <c r="A338" t="str">
        <f t="shared" si="5"/>
        <v>6061</v>
      </c>
      <c r="B338">
        <v>606</v>
      </c>
      <c r="C338">
        <v>1</v>
      </c>
      <c r="D338" t="s">
        <v>72</v>
      </c>
      <c r="E338">
        <v>4055</v>
      </c>
      <c r="F338">
        <v>238</v>
      </c>
      <c r="G338">
        <v>0</v>
      </c>
      <c r="H338">
        <v>0</v>
      </c>
      <c r="I338">
        <v>703</v>
      </c>
      <c r="J338">
        <v>0</v>
      </c>
      <c r="K338">
        <v>4996</v>
      </c>
      <c r="L338">
        <v>406</v>
      </c>
      <c r="M338">
        <v>0</v>
      </c>
      <c r="N338">
        <v>0</v>
      </c>
      <c r="O338">
        <v>17</v>
      </c>
      <c r="P338">
        <v>57</v>
      </c>
      <c r="Q338">
        <v>97</v>
      </c>
      <c r="R338">
        <v>321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</row>
    <row r="339" spans="1:24" x14ac:dyDescent="0.2">
      <c r="A339" t="str">
        <f t="shared" si="5"/>
        <v>6062</v>
      </c>
      <c r="B339">
        <v>606</v>
      </c>
      <c r="C339">
        <v>2</v>
      </c>
      <c r="D339" t="s">
        <v>384</v>
      </c>
      <c r="E339">
        <v>5333</v>
      </c>
      <c r="F339">
        <v>211</v>
      </c>
      <c r="G339">
        <v>0</v>
      </c>
      <c r="H339">
        <v>0</v>
      </c>
      <c r="I339">
        <v>9</v>
      </c>
      <c r="J339">
        <v>0</v>
      </c>
      <c r="K339">
        <v>5554</v>
      </c>
      <c r="L339">
        <v>669</v>
      </c>
      <c r="M339">
        <v>14</v>
      </c>
      <c r="N339">
        <v>0</v>
      </c>
      <c r="O339">
        <v>124</v>
      </c>
      <c r="P339">
        <v>14</v>
      </c>
      <c r="Q339">
        <v>0</v>
      </c>
      <c r="R339">
        <v>13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</row>
    <row r="340" spans="1:24" x14ac:dyDescent="0.2">
      <c r="A340" t="str">
        <f t="shared" si="5"/>
        <v>6063</v>
      </c>
      <c r="B340">
        <v>606</v>
      </c>
      <c r="C340">
        <v>3</v>
      </c>
      <c r="D340" t="s">
        <v>385</v>
      </c>
      <c r="E340">
        <v>6309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6309</v>
      </c>
      <c r="L340">
        <v>333</v>
      </c>
      <c r="M340">
        <v>0</v>
      </c>
      <c r="N340">
        <v>0</v>
      </c>
      <c r="O340">
        <v>221</v>
      </c>
      <c r="P340">
        <v>83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</row>
    <row r="341" spans="1:24" x14ac:dyDescent="0.2">
      <c r="A341" t="str">
        <f t="shared" si="5"/>
        <v>6064</v>
      </c>
      <c r="B341">
        <v>606</v>
      </c>
      <c r="C341">
        <v>4</v>
      </c>
      <c r="D341" t="s">
        <v>386</v>
      </c>
      <c r="E341">
        <v>8415</v>
      </c>
      <c r="F341">
        <v>0</v>
      </c>
      <c r="G341">
        <v>0</v>
      </c>
      <c r="H341">
        <v>0</v>
      </c>
      <c r="I341">
        <v>84</v>
      </c>
      <c r="J341">
        <v>0</v>
      </c>
      <c r="K341">
        <v>8499</v>
      </c>
      <c r="L341">
        <v>1399</v>
      </c>
      <c r="M341">
        <v>0</v>
      </c>
      <c r="N341">
        <v>0</v>
      </c>
      <c r="O341">
        <v>347</v>
      </c>
      <c r="P341">
        <v>37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</row>
    <row r="342" spans="1:24" x14ac:dyDescent="0.2">
      <c r="A342" t="str">
        <f t="shared" si="5"/>
        <v>6065</v>
      </c>
      <c r="B342">
        <v>606</v>
      </c>
      <c r="C342">
        <v>5</v>
      </c>
      <c r="D342" t="s">
        <v>387</v>
      </c>
      <c r="E342">
        <v>7386</v>
      </c>
      <c r="F342">
        <v>59</v>
      </c>
      <c r="G342">
        <v>0</v>
      </c>
      <c r="H342">
        <v>0</v>
      </c>
      <c r="I342">
        <v>34</v>
      </c>
      <c r="J342">
        <v>0</v>
      </c>
      <c r="K342">
        <v>7479</v>
      </c>
      <c r="L342">
        <v>601</v>
      </c>
      <c r="M342">
        <v>0</v>
      </c>
      <c r="N342">
        <v>0</v>
      </c>
      <c r="O342">
        <v>118</v>
      </c>
      <c r="P342">
        <v>98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</row>
    <row r="343" spans="1:24" x14ac:dyDescent="0.2">
      <c r="A343" t="str">
        <f t="shared" si="5"/>
        <v>6066</v>
      </c>
      <c r="B343">
        <v>606</v>
      </c>
      <c r="C343">
        <v>6</v>
      </c>
      <c r="D343" t="s">
        <v>388</v>
      </c>
      <c r="E343">
        <v>12049</v>
      </c>
      <c r="F343">
        <v>1478</v>
      </c>
      <c r="G343">
        <v>0</v>
      </c>
      <c r="H343">
        <v>0</v>
      </c>
      <c r="I343">
        <v>299</v>
      </c>
      <c r="J343">
        <v>0</v>
      </c>
      <c r="K343">
        <v>13826</v>
      </c>
      <c r="L343">
        <v>2257</v>
      </c>
      <c r="M343">
        <v>0</v>
      </c>
      <c r="N343">
        <v>0</v>
      </c>
      <c r="O343">
        <v>0</v>
      </c>
      <c r="P343">
        <v>83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0</v>
      </c>
    </row>
    <row r="344" spans="1:24" x14ac:dyDescent="0.2">
      <c r="A344" t="str">
        <f t="shared" si="5"/>
        <v>6071</v>
      </c>
      <c r="B344">
        <v>607</v>
      </c>
      <c r="C344">
        <v>1</v>
      </c>
      <c r="D344" t="s">
        <v>67</v>
      </c>
      <c r="E344">
        <v>3305</v>
      </c>
      <c r="F344">
        <v>14</v>
      </c>
      <c r="G344">
        <v>0</v>
      </c>
      <c r="H344">
        <v>0</v>
      </c>
      <c r="I344">
        <v>0</v>
      </c>
      <c r="J344">
        <v>0</v>
      </c>
      <c r="K344">
        <v>3319</v>
      </c>
      <c r="L344">
        <v>113</v>
      </c>
      <c r="M344">
        <v>0</v>
      </c>
      <c r="N344">
        <v>0</v>
      </c>
      <c r="O344">
        <v>37</v>
      </c>
      <c r="P344">
        <v>2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</row>
    <row r="345" spans="1:24" x14ac:dyDescent="0.2">
      <c r="A345" t="str">
        <f t="shared" si="5"/>
        <v>6072</v>
      </c>
      <c r="B345">
        <v>607</v>
      </c>
      <c r="C345">
        <v>2</v>
      </c>
      <c r="D345" t="s">
        <v>68</v>
      </c>
      <c r="E345">
        <v>2659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2659</v>
      </c>
      <c r="L345">
        <v>229</v>
      </c>
      <c r="M345">
        <v>0</v>
      </c>
      <c r="N345">
        <v>0</v>
      </c>
      <c r="O345">
        <v>18</v>
      </c>
      <c r="P345">
        <v>36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0</v>
      </c>
    </row>
    <row r="346" spans="1:24" x14ac:dyDescent="0.2">
      <c r="A346" t="str">
        <f t="shared" si="5"/>
        <v>6073</v>
      </c>
      <c r="B346">
        <v>607</v>
      </c>
      <c r="C346">
        <v>3</v>
      </c>
      <c r="D346" t="s">
        <v>69</v>
      </c>
      <c r="E346">
        <v>3669</v>
      </c>
      <c r="F346">
        <v>212</v>
      </c>
      <c r="G346">
        <v>0</v>
      </c>
      <c r="H346">
        <v>0</v>
      </c>
      <c r="I346">
        <v>24</v>
      </c>
      <c r="J346">
        <v>0</v>
      </c>
      <c r="K346">
        <v>6711</v>
      </c>
      <c r="L346">
        <v>222</v>
      </c>
      <c r="M346">
        <v>12</v>
      </c>
      <c r="N346">
        <v>0</v>
      </c>
      <c r="O346">
        <v>0</v>
      </c>
      <c r="P346">
        <v>54</v>
      </c>
      <c r="Q346">
        <v>0</v>
      </c>
      <c r="R346">
        <v>0</v>
      </c>
      <c r="S346">
        <v>1161</v>
      </c>
      <c r="T346">
        <v>0</v>
      </c>
      <c r="U346">
        <v>0</v>
      </c>
      <c r="V346">
        <v>0</v>
      </c>
      <c r="W346">
        <v>0</v>
      </c>
      <c r="X346">
        <v>0</v>
      </c>
    </row>
    <row r="347" spans="1:24" x14ac:dyDescent="0.2">
      <c r="A347" t="str">
        <f t="shared" si="5"/>
        <v>6074</v>
      </c>
      <c r="B347">
        <v>607</v>
      </c>
      <c r="C347">
        <v>4</v>
      </c>
      <c r="D347" t="s">
        <v>70</v>
      </c>
      <c r="E347">
        <v>4349</v>
      </c>
      <c r="F347">
        <v>349</v>
      </c>
      <c r="G347">
        <v>0</v>
      </c>
      <c r="H347">
        <v>0</v>
      </c>
      <c r="I347">
        <v>0</v>
      </c>
      <c r="J347">
        <v>0</v>
      </c>
      <c r="K347">
        <v>4698</v>
      </c>
      <c r="L347">
        <v>0</v>
      </c>
      <c r="M347">
        <v>0</v>
      </c>
      <c r="N347">
        <v>0</v>
      </c>
      <c r="O347">
        <v>0</v>
      </c>
      <c r="P347">
        <v>193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</row>
    <row r="348" spans="1:24" x14ac:dyDescent="0.2">
      <c r="A348" t="str">
        <f t="shared" si="5"/>
        <v>6075</v>
      </c>
      <c r="B348">
        <v>607</v>
      </c>
      <c r="C348">
        <v>5</v>
      </c>
      <c r="D348" t="s">
        <v>389</v>
      </c>
      <c r="E348">
        <v>3328</v>
      </c>
      <c r="F348">
        <v>99</v>
      </c>
      <c r="G348">
        <v>0</v>
      </c>
      <c r="H348">
        <v>0</v>
      </c>
      <c r="I348">
        <v>74</v>
      </c>
      <c r="J348">
        <v>0</v>
      </c>
      <c r="K348">
        <v>4536</v>
      </c>
      <c r="L348">
        <v>13</v>
      </c>
      <c r="M348">
        <v>0</v>
      </c>
      <c r="N348">
        <v>91</v>
      </c>
      <c r="O348">
        <v>16</v>
      </c>
      <c r="P348">
        <v>42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0</v>
      </c>
    </row>
    <row r="349" spans="1:24" x14ac:dyDescent="0.2">
      <c r="A349" t="str">
        <f t="shared" si="5"/>
        <v>6076</v>
      </c>
      <c r="B349">
        <v>607</v>
      </c>
      <c r="C349">
        <v>6</v>
      </c>
      <c r="D349" t="s">
        <v>390</v>
      </c>
      <c r="E349">
        <v>1068</v>
      </c>
      <c r="F349">
        <v>0</v>
      </c>
      <c r="G349">
        <v>0</v>
      </c>
      <c r="H349">
        <v>0</v>
      </c>
      <c r="I349">
        <v>19</v>
      </c>
      <c r="J349">
        <v>0</v>
      </c>
      <c r="K349">
        <v>1087</v>
      </c>
      <c r="L349">
        <v>116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</row>
    <row r="350" spans="1:24" x14ac:dyDescent="0.2">
      <c r="A350" t="str">
        <f t="shared" si="5"/>
        <v>6081</v>
      </c>
      <c r="B350">
        <v>608</v>
      </c>
      <c r="C350">
        <v>1</v>
      </c>
      <c r="D350" t="s">
        <v>391</v>
      </c>
      <c r="E350">
        <v>9736</v>
      </c>
      <c r="F350">
        <v>0</v>
      </c>
      <c r="G350">
        <v>0</v>
      </c>
      <c r="H350">
        <v>0</v>
      </c>
      <c r="I350">
        <v>558</v>
      </c>
      <c r="J350">
        <v>624</v>
      </c>
      <c r="K350">
        <v>10918</v>
      </c>
      <c r="L350">
        <v>356</v>
      </c>
      <c r="M350">
        <v>0</v>
      </c>
      <c r="N350">
        <v>0</v>
      </c>
      <c r="O350">
        <v>222</v>
      </c>
      <c r="P350">
        <v>11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</row>
    <row r="351" spans="1:24" x14ac:dyDescent="0.2">
      <c r="A351" t="str">
        <f t="shared" si="5"/>
        <v>6082</v>
      </c>
      <c r="B351">
        <v>608</v>
      </c>
      <c r="C351">
        <v>2</v>
      </c>
      <c r="D351" t="s">
        <v>392</v>
      </c>
      <c r="E351">
        <v>479</v>
      </c>
      <c r="F351">
        <v>0</v>
      </c>
      <c r="G351">
        <v>0</v>
      </c>
      <c r="H351">
        <v>0</v>
      </c>
      <c r="I351">
        <v>5686</v>
      </c>
      <c r="J351">
        <v>2095</v>
      </c>
      <c r="K351">
        <v>8260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</row>
    <row r="352" spans="1:24" x14ac:dyDescent="0.2">
      <c r="A352" t="str">
        <f t="shared" si="5"/>
        <v>6083</v>
      </c>
      <c r="B352">
        <v>608</v>
      </c>
      <c r="C352">
        <v>3</v>
      </c>
      <c r="D352" t="s">
        <v>393</v>
      </c>
      <c r="E352">
        <v>11885</v>
      </c>
      <c r="F352">
        <v>331</v>
      </c>
      <c r="G352">
        <v>0</v>
      </c>
      <c r="H352">
        <v>0</v>
      </c>
      <c r="I352">
        <v>19</v>
      </c>
      <c r="J352">
        <v>0</v>
      </c>
      <c r="K352">
        <v>12235</v>
      </c>
      <c r="L352">
        <v>997</v>
      </c>
      <c r="M352">
        <v>0</v>
      </c>
      <c r="N352">
        <v>0</v>
      </c>
      <c r="O352">
        <v>2</v>
      </c>
      <c r="P352">
        <v>21</v>
      </c>
      <c r="Q352">
        <v>0</v>
      </c>
      <c r="R352">
        <v>9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</row>
    <row r="353" spans="1:24" x14ac:dyDescent="0.2">
      <c r="A353" t="str">
        <f t="shared" si="5"/>
        <v>6084</v>
      </c>
      <c r="B353">
        <v>608</v>
      </c>
      <c r="C353">
        <v>4</v>
      </c>
      <c r="D353" t="s">
        <v>394</v>
      </c>
      <c r="E353">
        <v>6489</v>
      </c>
      <c r="F353">
        <v>6</v>
      </c>
      <c r="G353">
        <v>0</v>
      </c>
      <c r="H353">
        <v>0</v>
      </c>
      <c r="I353">
        <v>3286</v>
      </c>
      <c r="J353">
        <v>510</v>
      </c>
      <c r="K353">
        <v>10290</v>
      </c>
      <c r="L353">
        <v>548</v>
      </c>
      <c r="M353">
        <v>0</v>
      </c>
      <c r="N353">
        <v>0</v>
      </c>
      <c r="O353">
        <v>0</v>
      </c>
      <c r="P353">
        <v>68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</row>
    <row r="354" spans="1:24" x14ac:dyDescent="0.2">
      <c r="A354" t="str">
        <f t="shared" si="5"/>
        <v>6101</v>
      </c>
      <c r="B354">
        <v>610</v>
      </c>
      <c r="C354">
        <v>1</v>
      </c>
      <c r="D354" t="s">
        <v>395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8754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</row>
    <row r="355" spans="1:24" x14ac:dyDescent="0.2">
      <c r="A355" t="str">
        <f t="shared" si="5"/>
        <v>6111</v>
      </c>
      <c r="B355">
        <v>611</v>
      </c>
      <c r="C355">
        <v>1</v>
      </c>
      <c r="D355" t="s">
        <v>396</v>
      </c>
      <c r="E355">
        <v>5584</v>
      </c>
      <c r="F355">
        <v>3739</v>
      </c>
      <c r="G355">
        <v>0</v>
      </c>
      <c r="H355">
        <v>0</v>
      </c>
      <c r="I355">
        <v>3539</v>
      </c>
      <c r="J355">
        <v>5447</v>
      </c>
      <c r="K355">
        <v>18309</v>
      </c>
      <c r="L355">
        <v>209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</row>
    <row r="356" spans="1:24" x14ac:dyDescent="0.2">
      <c r="A356" t="str">
        <f t="shared" si="5"/>
        <v>6112</v>
      </c>
      <c r="B356">
        <v>611</v>
      </c>
      <c r="C356">
        <v>2</v>
      </c>
      <c r="D356" t="s">
        <v>397</v>
      </c>
      <c r="E356">
        <v>4178</v>
      </c>
      <c r="F356">
        <v>187</v>
      </c>
      <c r="G356">
        <v>0</v>
      </c>
      <c r="H356">
        <v>0</v>
      </c>
      <c r="I356">
        <v>5470</v>
      </c>
      <c r="J356">
        <v>827</v>
      </c>
      <c r="K356">
        <v>13212</v>
      </c>
      <c r="L356">
        <v>9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</row>
    <row r="357" spans="1:24" x14ac:dyDescent="0.2">
      <c r="A357" t="str">
        <f t="shared" si="5"/>
        <v>7011</v>
      </c>
      <c r="B357">
        <v>701</v>
      </c>
      <c r="C357">
        <v>1</v>
      </c>
      <c r="D357" t="s">
        <v>398</v>
      </c>
      <c r="E357">
        <v>5295</v>
      </c>
      <c r="F357">
        <v>414</v>
      </c>
      <c r="G357">
        <v>0</v>
      </c>
      <c r="H357">
        <v>0</v>
      </c>
      <c r="I357">
        <v>0</v>
      </c>
      <c r="J357">
        <v>0</v>
      </c>
      <c r="K357">
        <v>5709</v>
      </c>
      <c r="L357">
        <v>2309</v>
      </c>
      <c r="M357">
        <v>79</v>
      </c>
      <c r="N357">
        <v>167</v>
      </c>
      <c r="O357">
        <v>63</v>
      </c>
      <c r="P357">
        <v>6</v>
      </c>
      <c r="Q357">
        <v>14</v>
      </c>
      <c r="R357">
        <v>0</v>
      </c>
      <c r="S357">
        <v>0</v>
      </c>
      <c r="T357">
        <v>6</v>
      </c>
      <c r="U357">
        <v>0</v>
      </c>
      <c r="V357">
        <v>9</v>
      </c>
      <c r="W357">
        <v>0</v>
      </c>
      <c r="X357">
        <v>0</v>
      </c>
    </row>
    <row r="358" spans="1:24" x14ac:dyDescent="0.2">
      <c r="A358" t="str">
        <f t="shared" si="5"/>
        <v>7012</v>
      </c>
      <c r="B358">
        <v>701</v>
      </c>
      <c r="C358">
        <v>2</v>
      </c>
      <c r="D358" t="s">
        <v>399</v>
      </c>
      <c r="E358">
        <v>10233</v>
      </c>
      <c r="F358">
        <v>5210</v>
      </c>
      <c r="G358">
        <v>0</v>
      </c>
      <c r="H358">
        <v>0</v>
      </c>
      <c r="I358">
        <v>24</v>
      </c>
      <c r="J358">
        <v>0</v>
      </c>
      <c r="K358">
        <v>15467</v>
      </c>
      <c r="L358">
        <v>167</v>
      </c>
      <c r="M358">
        <v>0</v>
      </c>
      <c r="N358">
        <v>16</v>
      </c>
      <c r="O358">
        <v>67</v>
      </c>
      <c r="P358">
        <v>9</v>
      </c>
      <c r="Q358">
        <v>120</v>
      </c>
      <c r="R358">
        <v>111</v>
      </c>
      <c r="S358">
        <v>357</v>
      </c>
      <c r="T358">
        <v>0</v>
      </c>
      <c r="U358">
        <v>0</v>
      </c>
      <c r="V358">
        <v>0</v>
      </c>
      <c r="W358">
        <v>0</v>
      </c>
      <c r="X358">
        <v>0</v>
      </c>
    </row>
    <row r="359" spans="1:24" x14ac:dyDescent="0.2">
      <c r="A359" t="str">
        <f t="shared" si="5"/>
        <v>7013</v>
      </c>
      <c r="B359">
        <v>701</v>
      </c>
      <c r="C359">
        <v>3</v>
      </c>
      <c r="D359" t="s">
        <v>400</v>
      </c>
      <c r="E359">
        <v>15348</v>
      </c>
      <c r="F359">
        <v>2242</v>
      </c>
      <c r="G359">
        <v>0</v>
      </c>
      <c r="H359">
        <v>0</v>
      </c>
      <c r="I359">
        <v>0</v>
      </c>
      <c r="J359">
        <v>0</v>
      </c>
      <c r="K359">
        <v>17589</v>
      </c>
      <c r="L359">
        <v>473</v>
      </c>
      <c r="M359">
        <v>0</v>
      </c>
      <c r="N359">
        <v>313</v>
      </c>
      <c r="O359">
        <v>174</v>
      </c>
      <c r="P359">
        <v>96</v>
      </c>
      <c r="Q359">
        <v>574</v>
      </c>
      <c r="R359">
        <v>8</v>
      </c>
      <c r="S359">
        <v>721</v>
      </c>
      <c r="T359">
        <v>278</v>
      </c>
      <c r="U359">
        <v>0</v>
      </c>
      <c r="V359">
        <v>5</v>
      </c>
      <c r="W359">
        <v>0</v>
      </c>
      <c r="X359">
        <v>0</v>
      </c>
    </row>
    <row r="360" spans="1:24" x14ac:dyDescent="0.2">
      <c r="A360" t="str">
        <f t="shared" si="5"/>
        <v>7014</v>
      </c>
      <c r="B360">
        <v>701</v>
      </c>
      <c r="C360">
        <v>4</v>
      </c>
      <c r="D360" t="s">
        <v>401</v>
      </c>
      <c r="E360">
        <v>7767</v>
      </c>
      <c r="F360">
        <v>390</v>
      </c>
      <c r="G360">
        <v>0</v>
      </c>
      <c r="H360">
        <v>0</v>
      </c>
      <c r="I360">
        <v>0</v>
      </c>
      <c r="J360">
        <v>0</v>
      </c>
      <c r="K360">
        <v>8157</v>
      </c>
      <c r="L360">
        <v>683</v>
      </c>
      <c r="M360">
        <v>0</v>
      </c>
      <c r="N360">
        <v>171</v>
      </c>
      <c r="O360">
        <v>124</v>
      </c>
      <c r="P360">
        <v>13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</row>
    <row r="361" spans="1:24" x14ac:dyDescent="0.2">
      <c r="A361" t="str">
        <f t="shared" si="5"/>
        <v>7015</v>
      </c>
      <c r="B361">
        <v>701</v>
      </c>
      <c r="C361">
        <v>5</v>
      </c>
      <c r="D361" t="s">
        <v>402</v>
      </c>
      <c r="E361">
        <v>4449</v>
      </c>
      <c r="F361">
        <v>1281</v>
      </c>
      <c r="G361">
        <v>0</v>
      </c>
      <c r="H361">
        <v>0</v>
      </c>
      <c r="I361">
        <v>0</v>
      </c>
      <c r="J361">
        <v>0</v>
      </c>
      <c r="K361">
        <v>5730</v>
      </c>
      <c r="L361">
        <v>121</v>
      </c>
      <c r="M361">
        <v>0</v>
      </c>
      <c r="N361">
        <v>195</v>
      </c>
      <c r="O361">
        <v>93</v>
      </c>
      <c r="P361">
        <v>68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</row>
    <row r="362" spans="1:24" x14ac:dyDescent="0.2">
      <c r="A362" t="str">
        <f t="shared" si="5"/>
        <v>7016</v>
      </c>
      <c r="B362">
        <v>701</v>
      </c>
      <c r="C362">
        <v>6</v>
      </c>
      <c r="D362" t="s">
        <v>403</v>
      </c>
      <c r="E362">
        <v>2873</v>
      </c>
      <c r="F362">
        <v>499</v>
      </c>
      <c r="G362">
        <v>0</v>
      </c>
      <c r="H362">
        <v>0</v>
      </c>
      <c r="I362">
        <v>0</v>
      </c>
      <c r="J362">
        <v>0</v>
      </c>
      <c r="K362">
        <v>3372</v>
      </c>
      <c r="L362">
        <v>543</v>
      </c>
      <c r="M362">
        <v>0</v>
      </c>
      <c r="N362">
        <v>47</v>
      </c>
      <c r="O362">
        <v>13</v>
      </c>
      <c r="P362">
        <v>57</v>
      </c>
      <c r="Q362">
        <v>296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</row>
    <row r="363" spans="1:24" x14ac:dyDescent="0.2">
      <c r="A363" t="str">
        <f t="shared" si="5"/>
        <v>7017</v>
      </c>
      <c r="B363">
        <v>701</v>
      </c>
      <c r="C363">
        <v>7</v>
      </c>
      <c r="D363" t="s">
        <v>404</v>
      </c>
      <c r="E363">
        <v>8845</v>
      </c>
      <c r="F363">
        <v>6281</v>
      </c>
      <c r="G363">
        <v>0</v>
      </c>
      <c r="H363">
        <v>0</v>
      </c>
      <c r="I363">
        <v>35</v>
      </c>
      <c r="J363">
        <v>62</v>
      </c>
      <c r="K363">
        <v>15223</v>
      </c>
      <c r="L363">
        <v>187</v>
      </c>
      <c r="M363">
        <v>0</v>
      </c>
      <c r="N363">
        <v>168</v>
      </c>
      <c r="O363">
        <v>84</v>
      </c>
      <c r="P363">
        <v>35</v>
      </c>
      <c r="Q363">
        <v>28</v>
      </c>
      <c r="R363">
        <v>0</v>
      </c>
      <c r="S363">
        <v>0</v>
      </c>
      <c r="T363">
        <v>0</v>
      </c>
      <c r="U363">
        <v>0</v>
      </c>
      <c r="V363">
        <v>12</v>
      </c>
      <c r="W363">
        <v>0</v>
      </c>
      <c r="X363">
        <v>0</v>
      </c>
    </row>
    <row r="364" spans="1:24" x14ac:dyDescent="0.2">
      <c r="A364" t="str">
        <f t="shared" si="5"/>
        <v>7018</v>
      </c>
      <c r="B364">
        <v>701</v>
      </c>
      <c r="C364">
        <v>8</v>
      </c>
      <c r="D364" t="s">
        <v>405</v>
      </c>
      <c r="E364">
        <v>5961</v>
      </c>
      <c r="F364">
        <v>2554</v>
      </c>
      <c r="G364">
        <v>0</v>
      </c>
      <c r="H364">
        <v>0</v>
      </c>
      <c r="I364">
        <v>0</v>
      </c>
      <c r="J364">
        <v>0</v>
      </c>
      <c r="K364">
        <v>8515</v>
      </c>
      <c r="L364">
        <v>480</v>
      </c>
      <c r="M364">
        <v>0</v>
      </c>
      <c r="N364">
        <v>340</v>
      </c>
      <c r="O364">
        <v>102</v>
      </c>
      <c r="P364">
        <v>45</v>
      </c>
      <c r="Q364">
        <v>102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</row>
    <row r="365" spans="1:24" x14ac:dyDescent="0.2">
      <c r="A365" t="str">
        <f t="shared" si="5"/>
        <v>7019</v>
      </c>
      <c r="B365">
        <v>701</v>
      </c>
      <c r="C365">
        <v>9</v>
      </c>
      <c r="D365" t="s">
        <v>406</v>
      </c>
      <c r="E365">
        <v>11901</v>
      </c>
      <c r="F365">
        <v>3502</v>
      </c>
      <c r="G365">
        <v>0</v>
      </c>
      <c r="H365">
        <v>0</v>
      </c>
      <c r="I365">
        <v>21</v>
      </c>
      <c r="J365">
        <v>0</v>
      </c>
      <c r="K365">
        <v>15424</v>
      </c>
      <c r="L365">
        <v>532</v>
      </c>
      <c r="M365">
        <v>0</v>
      </c>
      <c r="N365">
        <v>410</v>
      </c>
      <c r="O365">
        <v>140</v>
      </c>
      <c r="P365">
        <v>613</v>
      </c>
      <c r="Q365">
        <v>1</v>
      </c>
      <c r="R365">
        <v>539</v>
      </c>
      <c r="S365">
        <v>0</v>
      </c>
      <c r="T365">
        <v>0</v>
      </c>
      <c r="U365">
        <v>36</v>
      </c>
      <c r="V365">
        <v>0</v>
      </c>
      <c r="W365">
        <v>0</v>
      </c>
    </row>
    <row r="366" spans="1:24" x14ac:dyDescent="0.2">
      <c r="A366" t="str">
        <f t="shared" si="5"/>
        <v>70110</v>
      </c>
      <c r="B366">
        <v>701</v>
      </c>
      <c r="C366">
        <v>10</v>
      </c>
      <c r="D366" t="s">
        <v>407</v>
      </c>
      <c r="E366">
        <v>4001</v>
      </c>
      <c r="F366">
        <v>2166</v>
      </c>
      <c r="G366">
        <v>0</v>
      </c>
      <c r="H366">
        <v>0</v>
      </c>
      <c r="I366">
        <v>0</v>
      </c>
      <c r="J366">
        <v>0</v>
      </c>
      <c r="K366">
        <v>6167</v>
      </c>
      <c r="L366">
        <v>57</v>
      </c>
      <c r="M366">
        <v>0</v>
      </c>
      <c r="N366">
        <v>9</v>
      </c>
      <c r="O366">
        <v>121</v>
      </c>
      <c r="P366">
        <v>53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</row>
    <row r="367" spans="1:24" x14ac:dyDescent="0.2">
      <c r="A367" t="str">
        <f t="shared" si="5"/>
        <v>70111</v>
      </c>
      <c r="B367">
        <v>701</v>
      </c>
      <c r="C367">
        <v>11</v>
      </c>
      <c r="D367" t="s">
        <v>408</v>
      </c>
      <c r="E367">
        <v>8012</v>
      </c>
      <c r="F367">
        <v>1643</v>
      </c>
      <c r="G367">
        <v>0</v>
      </c>
      <c r="H367">
        <v>0</v>
      </c>
      <c r="I367">
        <v>99</v>
      </c>
      <c r="J367">
        <v>0</v>
      </c>
      <c r="K367">
        <v>9754</v>
      </c>
      <c r="L367">
        <v>647</v>
      </c>
      <c r="M367">
        <v>0</v>
      </c>
      <c r="N367">
        <v>0</v>
      </c>
      <c r="O367">
        <v>44</v>
      </c>
      <c r="P367">
        <v>2</v>
      </c>
      <c r="Q367">
        <v>109</v>
      </c>
      <c r="R367">
        <v>0</v>
      </c>
      <c r="S367">
        <v>0</v>
      </c>
      <c r="T367">
        <v>0</v>
      </c>
      <c r="U367">
        <v>0</v>
      </c>
      <c r="V367">
        <v>7</v>
      </c>
      <c r="W367">
        <v>0</v>
      </c>
      <c r="X367">
        <v>0</v>
      </c>
    </row>
    <row r="368" spans="1:24" x14ac:dyDescent="0.2">
      <c r="A368" t="str">
        <f t="shared" si="5"/>
        <v>70112</v>
      </c>
      <c r="B368">
        <v>701</v>
      </c>
      <c r="C368">
        <v>12</v>
      </c>
      <c r="D368" t="s">
        <v>409</v>
      </c>
      <c r="E368">
        <v>10942</v>
      </c>
      <c r="F368">
        <v>1552</v>
      </c>
      <c r="G368">
        <v>0</v>
      </c>
      <c r="H368">
        <v>0</v>
      </c>
      <c r="I368">
        <v>302</v>
      </c>
      <c r="J368">
        <v>214</v>
      </c>
      <c r="K368">
        <v>13009</v>
      </c>
      <c r="L368">
        <v>729</v>
      </c>
      <c r="M368">
        <v>0</v>
      </c>
      <c r="N368">
        <v>225</v>
      </c>
      <c r="O368">
        <v>182</v>
      </c>
      <c r="P368">
        <v>94</v>
      </c>
      <c r="Q368">
        <v>323</v>
      </c>
      <c r="R368">
        <v>0</v>
      </c>
      <c r="S368">
        <v>0</v>
      </c>
      <c r="T368">
        <v>0</v>
      </c>
      <c r="U368">
        <v>0</v>
      </c>
      <c r="V368">
        <v>17</v>
      </c>
      <c r="W368">
        <v>0</v>
      </c>
      <c r="X368">
        <v>0</v>
      </c>
    </row>
    <row r="369" spans="1:24" x14ac:dyDescent="0.2">
      <c r="A369" t="str">
        <f t="shared" si="5"/>
        <v>70113</v>
      </c>
      <c r="B369">
        <v>701</v>
      </c>
      <c r="C369">
        <v>13</v>
      </c>
      <c r="D369" t="s">
        <v>410</v>
      </c>
      <c r="E369">
        <v>4574</v>
      </c>
      <c r="F369">
        <v>1983</v>
      </c>
      <c r="G369">
        <v>0</v>
      </c>
      <c r="H369">
        <v>0</v>
      </c>
      <c r="I369">
        <v>0</v>
      </c>
      <c r="J369">
        <v>0</v>
      </c>
      <c r="K369">
        <v>6557</v>
      </c>
      <c r="L369">
        <v>1289</v>
      </c>
      <c r="M369">
        <v>0</v>
      </c>
      <c r="N369">
        <v>104</v>
      </c>
      <c r="O369">
        <v>50</v>
      </c>
      <c r="P369">
        <v>64</v>
      </c>
      <c r="Q369">
        <v>0</v>
      </c>
      <c r="R369">
        <v>0</v>
      </c>
      <c r="S369">
        <v>576</v>
      </c>
      <c r="T369">
        <v>0</v>
      </c>
      <c r="U369">
        <v>0</v>
      </c>
      <c r="V369">
        <v>0</v>
      </c>
      <c r="W369">
        <v>0</v>
      </c>
      <c r="X369">
        <v>0</v>
      </c>
    </row>
    <row r="370" spans="1:24" x14ac:dyDescent="0.2">
      <c r="A370" t="str">
        <f t="shared" si="5"/>
        <v>70114</v>
      </c>
      <c r="B370">
        <v>701</v>
      </c>
      <c r="C370">
        <v>14</v>
      </c>
      <c r="D370" t="s">
        <v>411</v>
      </c>
      <c r="E370">
        <v>2874</v>
      </c>
      <c r="F370">
        <v>2974</v>
      </c>
      <c r="G370">
        <v>0</v>
      </c>
      <c r="H370">
        <v>0</v>
      </c>
      <c r="I370">
        <v>0</v>
      </c>
      <c r="J370">
        <v>0</v>
      </c>
      <c r="K370">
        <v>5848</v>
      </c>
      <c r="L370">
        <v>262</v>
      </c>
      <c r="M370">
        <v>0</v>
      </c>
      <c r="N370">
        <v>86</v>
      </c>
      <c r="O370">
        <v>42</v>
      </c>
      <c r="P370">
        <v>14</v>
      </c>
      <c r="Q370">
        <v>34</v>
      </c>
      <c r="R370">
        <v>0</v>
      </c>
      <c r="S370">
        <v>0</v>
      </c>
      <c r="T370">
        <v>0</v>
      </c>
      <c r="U370">
        <v>0</v>
      </c>
      <c r="V370">
        <v>14</v>
      </c>
      <c r="W370">
        <v>0</v>
      </c>
      <c r="X370">
        <v>0</v>
      </c>
    </row>
    <row r="371" spans="1:24" x14ac:dyDescent="0.2">
      <c r="A371" t="str">
        <f t="shared" si="5"/>
        <v>70115</v>
      </c>
      <c r="B371">
        <v>701</v>
      </c>
      <c r="C371">
        <v>15</v>
      </c>
      <c r="D371" t="s">
        <v>412</v>
      </c>
      <c r="E371">
        <v>5073</v>
      </c>
      <c r="F371">
        <v>868</v>
      </c>
      <c r="G371">
        <v>0</v>
      </c>
      <c r="H371">
        <v>0</v>
      </c>
      <c r="I371">
        <v>0</v>
      </c>
      <c r="J371">
        <v>0</v>
      </c>
      <c r="K371">
        <v>5940</v>
      </c>
      <c r="L371">
        <v>258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</row>
    <row r="372" spans="1:24" x14ac:dyDescent="0.2">
      <c r="A372" t="str">
        <f t="shared" si="5"/>
        <v>70116</v>
      </c>
      <c r="B372">
        <v>701</v>
      </c>
      <c r="C372">
        <v>16</v>
      </c>
      <c r="D372" t="s">
        <v>413</v>
      </c>
      <c r="E372">
        <v>3649</v>
      </c>
      <c r="F372">
        <v>1392</v>
      </c>
      <c r="G372">
        <v>0</v>
      </c>
      <c r="H372">
        <v>0</v>
      </c>
      <c r="I372">
        <v>15</v>
      </c>
      <c r="J372">
        <v>0</v>
      </c>
      <c r="K372">
        <v>5056</v>
      </c>
      <c r="L372">
        <v>99</v>
      </c>
      <c r="M372">
        <v>0</v>
      </c>
      <c r="N372">
        <v>0</v>
      </c>
      <c r="O372">
        <v>28</v>
      </c>
      <c r="P372">
        <v>59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0</v>
      </c>
    </row>
    <row r="373" spans="1:24" x14ac:dyDescent="0.2">
      <c r="A373" t="str">
        <f t="shared" si="5"/>
        <v>70117</v>
      </c>
      <c r="B373">
        <v>701</v>
      </c>
      <c r="C373">
        <v>17</v>
      </c>
      <c r="D373" t="s">
        <v>414</v>
      </c>
      <c r="E373">
        <v>5988</v>
      </c>
      <c r="F373">
        <v>0</v>
      </c>
      <c r="G373">
        <v>0</v>
      </c>
      <c r="H373">
        <v>0</v>
      </c>
      <c r="I373">
        <v>7</v>
      </c>
      <c r="J373">
        <v>0</v>
      </c>
      <c r="K373">
        <v>5995</v>
      </c>
      <c r="L373">
        <v>68</v>
      </c>
      <c r="M373">
        <v>0</v>
      </c>
      <c r="N373">
        <v>0</v>
      </c>
      <c r="O373">
        <v>30</v>
      </c>
      <c r="P373">
        <v>5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</row>
    <row r="374" spans="1:24" x14ac:dyDescent="0.2">
      <c r="A374" t="str">
        <f t="shared" si="5"/>
        <v>70118</v>
      </c>
      <c r="B374">
        <v>701</v>
      </c>
      <c r="C374">
        <v>18</v>
      </c>
      <c r="D374" t="s">
        <v>415</v>
      </c>
      <c r="E374">
        <v>173</v>
      </c>
      <c r="F374">
        <v>783</v>
      </c>
      <c r="G374">
        <v>0</v>
      </c>
      <c r="H374">
        <v>0</v>
      </c>
      <c r="I374">
        <v>3420</v>
      </c>
      <c r="J374">
        <v>0</v>
      </c>
      <c r="K374">
        <v>4377</v>
      </c>
      <c r="L374">
        <v>17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</row>
    <row r="375" spans="1:24" x14ac:dyDescent="0.2">
      <c r="A375" t="str">
        <f t="shared" si="5"/>
        <v>7021</v>
      </c>
      <c r="B375">
        <v>702</v>
      </c>
      <c r="C375">
        <v>1</v>
      </c>
      <c r="D375" t="s">
        <v>416</v>
      </c>
      <c r="E375">
        <v>8854</v>
      </c>
      <c r="F375">
        <v>2103</v>
      </c>
      <c r="G375">
        <v>0</v>
      </c>
      <c r="H375">
        <v>0</v>
      </c>
      <c r="I375">
        <v>0</v>
      </c>
      <c r="J375">
        <v>0</v>
      </c>
      <c r="K375">
        <v>10957</v>
      </c>
      <c r="L375">
        <v>333</v>
      </c>
      <c r="M375">
        <v>0</v>
      </c>
      <c r="N375">
        <v>133</v>
      </c>
      <c r="O375">
        <v>45</v>
      </c>
      <c r="P375">
        <v>23</v>
      </c>
      <c r="Q375">
        <v>0</v>
      </c>
      <c r="R375">
        <v>11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</row>
    <row r="376" spans="1:24" x14ac:dyDescent="0.2">
      <c r="A376" t="str">
        <f t="shared" si="5"/>
        <v>7022</v>
      </c>
      <c r="B376">
        <v>702</v>
      </c>
      <c r="C376">
        <v>2</v>
      </c>
      <c r="D376" t="s">
        <v>417</v>
      </c>
      <c r="E376">
        <v>892</v>
      </c>
      <c r="F376">
        <v>1188</v>
      </c>
      <c r="G376">
        <v>0</v>
      </c>
      <c r="H376">
        <v>0</v>
      </c>
      <c r="I376">
        <v>70</v>
      </c>
      <c r="J376">
        <v>12</v>
      </c>
      <c r="K376">
        <v>14304</v>
      </c>
      <c r="L376">
        <v>207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</row>
    <row r="377" spans="1:24" x14ac:dyDescent="0.2">
      <c r="A377" t="str">
        <f t="shared" si="5"/>
        <v>7023</v>
      </c>
      <c r="B377">
        <v>702</v>
      </c>
      <c r="C377">
        <v>3</v>
      </c>
      <c r="D377" t="s">
        <v>418</v>
      </c>
      <c r="E377">
        <v>3686</v>
      </c>
      <c r="F377">
        <v>3030</v>
      </c>
      <c r="G377">
        <v>0</v>
      </c>
      <c r="H377">
        <v>0</v>
      </c>
      <c r="I377">
        <v>22</v>
      </c>
      <c r="J377">
        <v>0</v>
      </c>
      <c r="K377">
        <v>11910</v>
      </c>
      <c r="L377">
        <v>41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</row>
    <row r="378" spans="1:24" x14ac:dyDescent="0.2">
      <c r="A378" t="str">
        <f t="shared" si="5"/>
        <v>7024</v>
      </c>
      <c r="B378">
        <v>702</v>
      </c>
      <c r="C378">
        <v>4</v>
      </c>
      <c r="D378" t="s">
        <v>419</v>
      </c>
      <c r="E378">
        <v>6718</v>
      </c>
      <c r="F378">
        <v>2514</v>
      </c>
      <c r="G378">
        <v>0</v>
      </c>
      <c r="H378">
        <v>0</v>
      </c>
      <c r="I378">
        <v>24</v>
      </c>
      <c r="J378">
        <v>46</v>
      </c>
      <c r="K378">
        <v>9303</v>
      </c>
      <c r="L378">
        <v>457</v>
      </c>
      <c r="M378">
        <v>0</v>
      </c>
      <c r="N378">
        <v>163</v>
      </c>
      <c r="O378">
        <v>86</v>
      </c>
      <c r="P378">
        <v>48</v>
      </c>
      <c r="Q378">
        <v>144</v>
      </c>
      <c r="R378">
        <v>161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</row>
    <row r="379" spans="1:24" x14ac:dyDescent="0.2">
      <c r="A379" t="str">
        <f t="shared" si="5"/>
        <v>7025</v>
      </c>
      <c r="B379">
        <v>702</v>
      </c>
      <c r="C379">
        <v>5</v>
      </c>
      <c r="D379" t="s">
        <v>420</v>
      </c>
      <c r="E379">
        <v>10995</v>
      </c>
      <c r="F379">
        <v>2434</v>
      </c>
      <c r="G379">
        <v>0</v>
      </c>
      <c r="H379">
        <v>0</v>
      </c>
      <c r="I379">
        <v>8</v>
      </c>
      <c r="J379">
        <v>0</v>
      </c>
      <c r="K379">
        <v>13437</v>
      </c>
      <c r="L379">
        <v>925</v>
      </c>
      <c r="M379">
        <v>0</v>
      </c>
      <c r="N379">
        <v>119</v>
      </c>
      <c r="O379">
        <v>96</v>
      </c>
      <c r="P379">
        <v>61</v>
      </c>
      <c r="Q379">
        <v>0</v>
      </c>
      <c r="R379">
        <v>29</v>
      </c>
      <c r="S379">
        <v>315</v>
      </c>
      <c r="T379">
        <v>0</v>
      </c>
      <c r="U379">
        <v>0</v>
      </c>
      <c r="V379">
        <v>0</v>
      </c>
      <c r="W379">
        <v>0</v>
      </c>
      <c r="X379">
        <v>0</v>
      </c>
    </row>
    <row r="380" spans="1:24" x14ac:dyDescent="0.2">
      <c r="A380" t="str">
        <f t="shared" si="5"/>
        <v>7026</v>
      </c>
      <c r="B380">
        <v>702</v>
      </c>
      <c r="C380">
        <v>6</v>
      </c>
      <c r="D380" t="s">
        <v>421</v>
      </c>
      <c r="E380">
        <v>9307</v>
      </c>
      <c r="F380">
        <v>1060</v>
      </c>
      <c r="G380">
        <v>0</v>
      </c>
      <c r="H380">
        <v>0</v>
      </c>
      <c r="I380">
        <v>67</v>
      </c>
      <c r="J380">
        <v>0</v>
      </c>
      <c r="K380">
        <v>10434</v>
      </c>
      <c r="L380">
        <v>611</v>
      </c>
      <c r="M380">
        <v>0</v>
      </c>
      <c r="N380">
        <v>169</v>
      </c>
      <c r="O380">
        <v>214</v>
      </c>
      <c r="P380">
        <v>92</v>
      </c>
      <c r="Q380">
        <v>140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</row>
    <row r="381" spans="1:24" x14ac:dyDescent="0.2">
      <c r="A381" t="str">
        <f t="shared" si="5"/>
        <v>7027</v>
      </c>
      <c r="B381">
        <v>702</v>
      </c>
      <c r="C381">
        <v>7</v>
      </c>
      <c r="D381" t="s">
        <v>422</v>
      </c>
      <c r="E381">
        <v>8889</v>
      </c>
      <c r="F381">
        <v>1201</v>
      </c>
      <c r="G381">
        <v>0</v>
      </c>
      <c r="H381">
        <v>0</v>
      </c>
      <c r="I381">
        <v>17</v>
      </c>
      <c r="J381">
        <v>989</v>
      </c>
      <c r="K381">
        <v>11096</v>
      </c>
      <c r="L381">
        <v>779</v>
      </c>
      <c r="M381">
        <v>0</v>
      </c>
      <c r="N381">
        <v>230</v>
      </c>
      <c r="O381">
        <v>297</v>
      </c>
      <c r="P381">
        <v>92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</row>
    <row r="382" spans="1:24" x14ac:dyDescent="0.2">
      <c r="A382" t="str">
        <f t="shared" si="5"/>
        <v>7028</v>
      </c>
      <c r="B382">
        <v>702</v>
      </c>
      <c r="C382">
        <v>8</v>
      </c>
      <c r="D382" t="s">
        <v>423</v>
      </c>
      <c r="E382">
        <v>5504</v>
      </c>
      <c r="F382">
        <v>6690</v>
      </c>
      <c r="G382">
        <v>0</v>
      </c>
      <c r="H382">
        <v>0</v>
      </c>
      <c r="I382">
        <v>0</v>
      </c>
      <c r="J382">
        <v>0</v>
      </c>
      <c r="K382" s="2">
        <v>12195</v>
      </c>
      <c r="L382" s="2">
        <v>1016</v>
      </c>
      <c r="M382">
        <v>0</v>
      </c>
      <c r="N382">
        <v>0</v>
      </c>
      <c r="O382">
        <v>0</v>
      </c>
      <c r="P382">
        <v>0</v>
      </c>
      <c r="Q382" s="1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</row>
    <row r="383" spans="1:24" x14ac:dyDescent="0.2">
      <c r="A383" t="str">
        <f t="shared" si="5"/>
        <v>7031</v>
      </c>
      <c r="B383">
        <v>703</v>
      </c>
      <c r="C383">
        <v>1</v>
      </c>
      <c r="D383" t="s">
        <v>424</v>
      </c>
      <c r="E383">
        <v>10145</v>
      </c>
      <c r="F383">
        <v>645</v>
      </c>
      <c r="G383">
        <v>0</v>
      </c>
      <c r="H383">
        <v>0</v>
      </c>
      <c r="I383">
        <v>33</v>
      </c>
      <c r="J383">
        <v>0</v>
      </c>
      <c r="K383" s="2">
        <v>10823</v>
      </c>
      <c r="L383" s="2">
        <v>1137</v>
      </c>
      <c r="M383">
        <v>0</v>
      </c>
      <c r="N383">
        <v>0</v>
      </c>
      <c r="O383">
        <v>40</v>
      </c>
      <c r="P383">
        <v>1</v>
      </c>
      <c r="Q383" s="1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</row>
    <row r="384" spans="1:24" x14ac:dyDescent="0.2">
      <c r="A384" t="str">
        <f t="shared" si="5"/>
        <v>7032</v>
      </c>
      <c r="B384">
        <v>703</v>
      </c>
      <c r="C384">
        <v>2</v>
      </c>
      <c r="D384" t="s">
        <v>425</v>
      </c>
      <c r="E384">
        <v>13270</v>
      </c>
      <c r="F384">
        <v>0</v>
      </c>
      <c r="G384">
        <v>0</v>
      </c>
      <c r="H384">
        <v>0</v>
      </c>
      <c r="I384">
        <v>23</v>
      </c>
      <c r="J384">
        <v>0</v>
      </c>
      <c r="K384" s="2">
        <v>13293</v>
      </c>
      <c r="L384" s="2">
        <v>1566</v>
      </c>
      <c r="M384">
        <v>0</v>
      </c>
      <c r="N384">
        <v>0</v>
      </c>
      <c r="O384">
        <v>94</v>
      </c>
      <c r="P384">
        <v>68</v>
      </c>
      <c r="Q384" s="1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</row>
    <row r="385" spans="1:24" x14ac:dyDescent="0.2">
      <c r="A385" t="str">
        <f t="shared" si="5"/>
        <v>7033</v>
      </c>
      <c r="B385">
        <v>703</v>
      </c>
      <c r="C385">
        <v>3</v>
      </c>
      <c r="D385" t="s">
        <v>426</v>
      </c>
      <c r="E385">
        <v>8995</v>
      </c>
      <c r="F385">
        <v>3736</v>
      </c>
      <c r="G385">
        <v>0</v>
      </c>
      <c r="H385">
        <v>0</v>
      </c>
      <c r="I385">
        <v>0</v>
      </c>
      <c r="J385">
        <v>0</v>
      </c>
      <c r="K385" s="2">
        <v>26296</v>
      </c>
      <c r="L385" s="2">
        <v>715</v>
      </c>
      <c r="M385">
        <v>0</v>
      </c>
      <c r="N385">
        <v>0</v>
      </c>
      <c r="O385">
        <v>55</v>
      </c>
      <c r="P385">
        <v>98</v>
      </c>
      <c r="Q385" s="1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</row>
    <row r="386" spans="1:24" x14ac:dyDescent="0.2">
      <c r="A386" t="str">
        <f t="shared" ref="A386" si="6">B386&amp;C386</f>
        <v>7042</v>
      </c>
      <c r="B386">
        <v>704</v>
      </c>
      <c r="C386">
        <v>2</v>
      </c>
      <c r="D386" t="s">
        <v>427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 s="2">
        <v>26206</v>
      </c>
      <c r="L386" s="2">
        <v>165</v>
      </c>
      <c r="M386">
        <v>0</v>
      </c>
      <c r="N386">
        <v>0</v>
      </c>
      <c r="O386">
        <v>0</v>
      </c>
      <c r="P386">
        <v>0</v>
      </c>
      <c r="Q386" s="1">
        <v>0</v>
      </c>
      <c r="R386">
        <v>0</v>
      </c>
      <c r="S386">
        <v>0</v>
      </c>
      <c r="T386">
        <v>0</v>
      </c>
      <c r="U386">
        <v>0</v>
      </c>
      <c r="V386">
        <v>195</v>
      </c>
      <c r="W386">
        <v>65</v>
      </c>
      <c r="X386">
        <v>0</v>
      </c>
    </row>
    <row r="387" spans="1:24" x14ac:dyDescent="0.2">
      <c r="A387" t="e">
        <f>#REF!&amp;#REF!</f>
        <v>#REF!</v>
      </c>
      <c r="B387">
        <v>704</v>
      </c>
      <c r="C387">
        <v>3</v>
      </c>
      <c r="D387" t="s">
        <v>20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 s="2">
        <v>9422</v>
      </c>
      <c r="L387" s="2">
        <v>17</v>
      </c>
      <c r="M387">
        <v>0</v>
      </c>
      <c r="N387">
        <v>0</v>
      </c>
      <c r="O387">
        <v>0</v>
      </c>
      <c r="P387">
        <v>0</v>
      </c>
      <c r="Q387" s="1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</row>
    <row r="388" spans="1:24" x14ac:dyDescent="0.2">
      <c r="A388" t="e">
        <f>#REF!&amp;#REF!</f>
        <v>#REF!</v>
      </c>
      <c r="B388">
        <v>900</v>
      </c>
      <c r="C388">
        <v>1</v>
      </c>
      <c r="D388" t="s">
        <v>428</v>
      </c>
      <c r="E388">
        <v>160410</v>
      </c>
      <c r="F388">
        <v>0</v>
      </c>
      <c r="G388">
        <v>0</v>
      </c>
      <c r="H388">
        <v>0</v>
      </c>
      <c r="I388">
        <v>0</v>
      </c>
      <c r="J388">
        <v>0</v>
      </c>
      <c r="K388" s="2">
        <v>160410</v>
      </c>
      <c r="L388" s="2">
        <v>0</v>
      </c>
      <c r="M388">
        <v>0</v>
      </c>
      <c r="N388">
        <v>0</v>
      </c>
      <c r="O388">
        <v>0</v>
      </c>
      <c r="P388">
        <v>1507</v>
      </c>
      <c r="Q388" s="1">
        <v>1389</v>
      </c>
      <c r="R388">
        <v>16189</v>
      </c>
      <c r="S388">
        <v>0</v>
      </c>
      <c r="T388">
        <v>2482</v>
      </c>
      <c r="U388">
        <v>0</v>
      </c>
      <c r="V388">
        <v>0</v>
      </c>
      <c r="W388">
        <v>0</v>
      </c>
    </row>
    <row r="389" spans="1:24" x14ac:dyDescent="0.2">
      <c r="A389" t="str">
        <f>B388&amp;C388</f>
        <v>9001</v>
      </c>
    </row>
    <row r="390" spans="1:24" x14ac:dyDescent="0.2">
      <c r="A390" t="str">
        <f>B389&amp;C389</f>
        <v/>
      </c>
    </row>
    <row r="391" spans="1:24" x14ac:dyDescent="0.2">
      <c r="A391" t="str">
        <f>B390&amp;C390</f>
        <v/>
      </c>
    </row>
    <row r="392" spans="1:24" x14ac:dyDescent="0.2">
      <c r="A392" t="str">
        <f>B391&amp;C391</f>
        <v/>
      </c>
    </row>
    <row r="393" spans="1:24" x14ac:dyDescent="0.2">
      <c r="A393" t="str">
        <f t="shared" ref="A393:A423" si="7">B390&amp;C390</f>
        <v/>
      </c>
    </row>
    <row r="394" spans="1:24" x14ac:dyDescent="0.2">
      <c r="A394" t="str">
        <f t="shared" si="7"/>
        <v/>
      </c>
    </row>
    <row r="395" spans="1:24" x14ac:dyDescent="0.2">
      <c r="A395" t="str">
        <f t="shared" si="7"/>
        <v/>
      </c>
    </row>
    <row r="396" spans="1:24" x14ac:dyDescent="0.2">
      <c r="A396" t="str">
        <f t="shared" si="7"/>
        <v/>
      </c>
    </row>
    <row r="397" spans="1:24" x14ac:dyDescent="0.2">
      <c r="A397" t="str">
        <f t="shared" si="7"/>
        <v/>
      </c>
    </row>
    <row r="398" spans="1:24" x14ac:dyDescent="0.2">
      <c r="A398" t="str">
        <f t="shared" si="7"/>
        <v/>
      </c>
    </row>
    <row r="399" spans="1:24" x14ac:dyDescent="0.2">
      <c r="A399" t="str">
        <f t="shared" si="7"/>
        <v/>
      </c>
    </row>
    <row r="400" spans="1:24" x14ac:dyDescent="0.2">
      <c r="A400" t="str">
        <f t="shared" si="7"/>
        <v/>
      </c>
    </row>
    <row r="401" spans="1:1" x14ac:dyDescent="0.2">
      <c r="A401" t="str">
        <f t="shared" si="7"/>
        <v/>
      </c>
    </row>
    <row r="402" spans="1:1" x14ac:dyDescent="0.2">
      <c r="A402" t="str">
        <f t="shared" si="7"/>
        <v/>
      </c>
    </row>
    <row r="403" spans="1:1" x14ac:dyDescent="0.2">
      <c r="A403" t="str">
        <f t="shared" si="7"/>
        <v/>
      </c>
    </row>
    <row r="404" spans="1:1" x14ac:dyDescent="0.2">
      <c r="A404" t="str">
        <f t="shared" si="7"/>
        <v/>
      </c>
    </row>
    <row r="405" spans="1:1" x14ac:dyDescent="0.2">
      <c r="A405" t="str">
        <f t="shared" si="7"/>
        <v/>
      </c>
    </row>
    <row r="406" spans="1:1" x14ac:dyDescent="0.2">
      <c r="A406" t="str">
        <f t="shared" si="7"/>
        <v/>
      </c>
    </row>
    <row r="407" spans="1:1" x14ac:dyDescent="0.2">
      <c r="A407" t="str">
        <f t="shared" si="7"/>
        <v/>
      </c>
    </row>
    <row r="408" spans="1:1" x14ac:dyDescent="0.2">
      <c r="A408" t="str">
        <f t="shared" si="7"/>
        <v/>
      </c>
    </row>
    <row r="409" spans="1:1" x14ac:dyDescent="0.2">
      <c r="A409" t="str">
        <f t="shared" si="7"/>
        <v/>
      </c>
    </row>
    <row r="410" spans="1:1" x14ac:dyDescent="0.2">
      <c r="A410" t="str">
        <f t="shared" si="7"/>
        <v/>
      </c>
    </row>
    <row r="411" spans="1:1" x14ac:dyDescent="0.2">
      <c r="A411" t="str">
        <f t="shared" si="7"/>
        <v/>
      </c>
    </row>
    <row r="412" spans="1:1" x14ac:dyDescent="0.2">
      <c r="A412" t="str">
        <f t="shared" si="7"/>
        <v/>
      </c>
    </row>
    <row r="413" spans="1:1" x14ac:dyDescent="0.2">
      <c r="A413" t="str">
        <f t="shared" si="7"/>
        <v/>
      </c>
    </row>
    <row r="414" spans="1:1" x14ac:dyDescent="0.2">
      <c r="A414" t="str">
        <f t="shared" si="7"/>
        <v/>
      </c>
    </row>
    <row r="415" spans="1:1" x14ac:dyDescent="0.2">
      <c r="A415" t="str">
        <f t="shared" si="7"/>
        <v/>
      </c>
    </row>
    <row r="416" spans="1:1" x14ac:dyDescent="0.2">
      <c r="A416" t="str">
        <f t="shared" si="7"/>
        <v/>
      </c>
    </row>
    <row r="417" spans="1:1" x14ac:dyDescent="0.2">
      <c r="A417" t="str">
        <f t="shared" si="7"/>
        <v/>
      </c>
    </row>
    <row r="418" spans="1:1" x14ac:dyDescent="0.2">
      <c r="A418" t="str">
        <f t="shared" si="7"/>
        <v/>
      </c>
    </row>
    <row r="419" spans="1:1" x14ac:dyDescent="0.2">
      <c r="A419" t="str">
        <f t="shared" si="7"/>
        <v/>
      </c>
    </row>
    <row r="420" spans="1:1" x14ac:dyDescent="0.2">
      <c r="A420" t="str">
        <f t="shared" si="7"/>
        <v/>
      </c>
    </row>
    <row r="421" spans="1:1" x14ac:dyDescent="0.2">
      <c r="A421" t="str">
        <f t="shared" si="7"/>
        <v/>
      </c>
    </row>
    <row r="422" spans="1:1" x14ac:dyDescent="0.2">
      <c r="A422" t="str">
        <f t="shared" si="7"/>
        <v/>
      </c>
    </row>
    <row r="423" spans="1:1" x14ac:dyDescent="0.2">
      <c r="A423" t="str">
        <f t="shared" si="7"/>
        <v/>
      </c>
    </row>
  </sheetData>
  <sheetProtection selectLockedCells="1" selectUnlockedCells="1"/>
  <sortState ref="A2:AQ384">
    <sortCondition ref="A2"/>
  </sortState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201</vt:lpstr>
      <vt:lpstr>TABULKA</vt:lpstr>
      <vt:lpstr>TABULKA!TAB_KOMPL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Mikulas David</dc:creator>
  <cp:lastModifiedBy>Marcela MK. Kadukova</cp:lastModifiedBy>
  <cp:lastPrinted>2013-11-29T09:51:07Z</cp:lastPrinted>
  <dcterms:created xsi:type="dcterms:W3CDTF">2012-10-26T09:46:07Z</dcterms:created>
  <dcterms:modified xsi:type="dcterms:W3CDTF">2024-03-25T08:43:48Z</dcterms:modified>
</cp:coreProperties>
</file>